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045" windowHeight="9780"/>
  </bookViews>
  <sheets>
    <sheet name="2017级" sheetId="5" r:id="rId1"/>
  </sheets>
  <definedNames>
    <definedName name="_xlnm._FilterDatabase" localSheetId="0" hidden="1">'2017级'!$A$4:$Y$94</definedName>
  </definedNames>
  <calcPr calcId="144525"/>
</workbook>
</file>

<file path=xl/sharedStrings.xml><?xml version="1.0" encoding="utf-8"?>
<sst xmlns="http://schemas.openxmlformats.org/spreadsheetml/2006/main" count="766" uniqueCount="169">
  <si>
    <r>
      <rPr>
        <sz val="11"/>
        <rFont val="宋体"/>
        <charset val="134"/>
      </rPr>
      <t>附件</t>
    </r>
    <r>
      <rPr>
        <sz val="11"/>
        <rFont val="Times New Roman"/>
        <charset val="134"/>
      </rPr>
      <t>6</t>
    </r>
    <r>
      <rPr>
        <sz val="11"/>
        <rFont val="宋体"/>
        <charset val="134"/>
      </rPr>
      <t>：</t>
    </r>
  </si>
  <si>
    <r>
      <rPr>
        <b/>
        <sz val="20"/>
        <rFont val="Times New Roman"/>
        <charset val="134"/>
      </rPr>
      <t xml:space="preserve">  </t>
    </r>
    <r>
      <rPr>
        <b/>
        <sz val="20"/>
        <rFont val="宋体"/>
        <charset val="134"/>
      </rPr>
      <t>贵州大学</t>
    </r>
    <r>
      <rPr>
        <b/>
        <sz val="20"/>
        <rFont val="Times New Roman"/>
        <charset val="134"/>
      </rPr>
      <t>2018-2019</t>
    </r>
    <r>
      <rPr>
        <b/>
        <sz val="20"/>
        <rFont val="宋体"/>
        <charset val="134"/>
      </rPr>
      <t>学年研究生二、三年级学业奖学金评定信息表</t>
    </r>
  </si>
  <si>
    <t>序号</t>
  </si>
  <si>
    <t>姓名</t>
  </si>
  <si>
    <t>学号</t>
  </si>
  <si>
    <t>层次</t>
  </si>
  <si>
    <t>专业</t>
  </si>
  <si>
    <t>思想政治考核得分</t>
  </si>
  <si>
    <t>课程考核得分</t>
  </si>
  <si>
    <t>课程考核得分（百分制计算）</t>
  </si>
  <si>
    <t>科研（学术）成果得分</t>
  </si>
  <si>
    <r>
      <rPr>
        <b/>
        <sz val="12"/>
        <rFont val="宋体"/>
        <charset val="134"/>
      </rPr>
      <t>其他</t>
    </r>
    <r>
      <rPr>
        <b/>
        <sz val="12"/>
        <rFont val="Times New Roman"/>
        <charset val="134"/>
      </rPr>
      <t xml:space="preserve">
</t>
    </r>
    <r>
      <rPr>
        <b/>
        <sz val="12"/>
        <rFont val="宋体"/>
        <charset val="134"/>
      </rPr>
      <t>（六级）</t>
    </r>
  </si>
  <si>
    <t>综合成绩</t>
  </si>
  <si>
    <t>备注</t>
  </si>
  <si>
    <t>导师评分</t>
  </si>
  <si>
    <t>管理人员评价</t>
  </si>
  <si>
    <t>学生互评</t>
  </si>
  <si>
    <t>分值小计</t>
  </si>
  <si>
    <t>分值小计（百分制计算）</t>
  </si>
  <si>
    <t>科研（学术）奖励名称及分值</t>
  </si>
  <si>
    <t>学术论文（专著）名称及分值</t>
  </si>
  <si>
    <t>级别：篇数</t>
  </si>
  <si>
    <t>专利和科研项目名称及分值</t>
  </si>
  <si>
    <r>
      <rPr>
        <b/>
        <sz val="12"/>
        <rFont val="宋体"/>
        <charset val="134"/>
      </rPr>
      <t>参加会议</t>
    </r>
    <r>
      <rPr>
        <b/>
        <sz val="12"/>
        <rFont val="Times New Roman"/>
        <charset val="134"/>
      </rPr>
      <t>/</t>
    </r>
    <r>
      <rPr>
        <b/>
        <sz val="12"/>
        <rFont val="宋体"/>
        <charset val="134"/>
      </rPr>
      <t>作学术报告</t>
    </r>
  </si>
  <si>
    <t>科研小计（百分制计算）</t>
  </si>
  <si>
    <t>张文平</t>
  </si>
  <si>
    <t>硕士</t>
  </si>
  <si>
    <t>地质工程</t>
  </si>
  <si>
    <t>无</t>
  </si>
  <si>
    <r>
      <rPr>
        <sz val="11"/>
        <rFont val="Times New Roman"/>
        <charset val="134"/>
      </rPr>
      <t>1.</t>
    </r>
    <r>
      <rPr>
        <sz val="11"/>
        <rFont val="宋体"/>
        <charset val="134"/>
      </rPr>
      <t>获得国家实用新型专利，一种具有径向轴向功能的半自动岩芯夹持器，</t>
    </r>
    <r>
      <rPr>
        <sz val="11"/>
        <rFont val="Times New Roman"/>
        <charset val="134"/>
      </rPr>
      <t>2019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>6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>28</t>
    </r>
    <r>
      <rPr>
        <sz val="11"/>
        <rFont val="宋体"/>
        <charset val="134"/>
      </rPr>
      <t>日，第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完成人（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分）</t>
    </r>
    <r>
      <rPr>
        <sz val="11"/>
        <rFont val="Times New Roman"/>
        <charset val="134"/>
      </rPr>
      <t xml:space="preserve">
2.</t>
    </r>
    <r>
      <rPr>
        <sz val="11"/>
        <rFont val="宋体"/>
        <charset val="134"/>
      </rPr>
      <t>申请国家发明专利，一种具有径向轴向功能的半自动岩芯夹持器及其操作方法，第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完成人（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分）</t>
    </r>
    <r>
      <rPr>
        <sz val="11"/>
        <rFont val="Times New Roman"/>
        <charset val="134"/>
      </rPr>
      <t xml:space="preserve">
3.</t>
    </r>
    <r>
      <rPr>
        <sz val="11"/>
        <rFont val="宋体"/>
        <charset val="134"/>
      </rPr>
      <t>获得国家实用新型专利，一种模拟三轴不平衡压力的多功能岩芯夹持器，第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完成人（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分）</t>
    </r>
  </si>
  <si>
    <t>杨义</t>
  </si>
  <si>
    <r>
      <rPr>
        <sz val="11"/>
        <rFont val="Times New Roman"/>
        <charset val="134"/>
      </rPr>
      <t>1</t>
    </r>
    <r>
      <rPr>
        <sz val="11"/>
        <rFont val="宋体"/>
        <charset val="134"/>
      </rPr>
      <t>、申请国家发明专利，一种渗透变形监测和渗透参数求解的物理模拟实验装置，</t>
    </r>
    <r>
      <rPr>
        <sz val="11"/>
        <rFont val="Times New Roman"/>
        <charset val="134"/>
      </rPr>
      <t>2019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>31</t>
    </r>
    <r>
      <rPr>
        <sz val="11"/>
        <rFont val="宋体"/>
        <charset val="134"/>
      </rPr>
      <t>日，第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完成人，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分。</t>
    </r>
  </si>
  <si>
    <r>
      <rPr>
        <sz val="11"/>
        <rFont val="Times New Roman"/>
        <charset val="134"/>
      </rPr>
      <t>1</t>
    </r>
    <r>
      <rPr>
        <sz val="11"/>
        <rFont val="宋体"/>
        <charset val="134"/>
      </rPr>
      <t>、第二届巴东国际地质灾害学术论坛，</t>
    </r>
    <r>
      <rPr>
        <sz val="11"/>
        <rFont val="Times New Roman"/>
        <charset val="134"/>
      </rPr>
      <t>2019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>8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>24</t>
    </r>
    <r>
      <rPr>
        <sz val="11"/>
        <rFont val="宋体"/>
        <charset val="134"/>
      </rPr>
      <t>日，国际会议，参加会议，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分。</t>
    </r>
  </si>
  <si>
    <t>刘子捷</t>
  </si>
  <si>
    <t>刘影</t>
  </si>
  <si>
    <t>谢金</t>
  </si>
  <si>
    <t>2018021609</t>
  </si>
  <si>
    <t>杨永宇</t>
  </si>
  <si>
    <t>张元帅</t>
  </si>
  <si>
    <t>2018021567</t>
  </si>
  <si>
    <t>张慧玲</t>
  </si>
  <si>
    <r>
      <rPr>
        <sz val="11"/>
        <rFont val="Times New Roman"/>
        <charset val="134"/>
      </rPr>
      <t>1.</t>
    </r>
    <r>
      <rPr>
        <sz val="11"/>
        <rFont val="宋体"/>
        <charset val="134"/>
      </rPr>
      <t>申请发明专利，一种多气象要素连续自动监测雨量计，</t>
    </r>
    <r>
      <rPr>
        <sz val="11"/>
        <rFont val="Times New Roman"/>
        <charset val="134"/>
      </rPr>
      <t>2019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>08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>21</t>
    </r>
    <r>
      <rPr>
        <sz val="11"/>
        <rFont val="宋体"/>
        <charset val="134"/>
      </rPr>
      <t>日，第二完成人，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分</t>
    </r>
  </si>
  <si>
    <t>钱孝龙</t>
  </si>
  <si>
    <t>许晓通</t>
  </si>
  <si>
    <t>莫贵芬</t>
  </si>
  <si>
    <t>姜思源</t>
  </si>
  <si>
    <t>2018023050</t>
  </si>
  <si>
    <t>杨朵环</t>
  </si>
  <si>
    <t>2018021571</t>
  </si>
  <si>
    <t>刘蕾蕾</t>
  </si>
  <si>
    <t>谢延江</t>
  </si>
  <si>
    <t>邵晨灿</t>
  </si>
  <si>
    <t>李华</t>
  </si>
  <si>
    <t>张银峰</t>
  </si>
  <si>
    <t>王婷婷</t>
  </si>
  <si>
    <t>2018021610</t>
  </si>
  <si>
    <t>李洋</t>
  </si>
  <si>
    <t>双同钊</t>
  </si>
  <si>
    <t>欧阳坤长</t>
  </si>
  <si>
    <t>刘渊钊</t>
  </si>
  <si>
    <t>田云雷</t>
  </si>
  <si>
    <t>2018021575</t>
  </si>
  <si>
    <t>王露</t>
  </si>
  <si>
    <t>2018021611</t>
  </si>
  <si>
    <t>罗世鑫</t>
  </si>
  <si>
    <t>谭利丽</t>
  </si>
  <si>
    <t>陈满志</t>
  </si>
  <si>
    <t>地质学</t>
  </si>
  <si>
    <r>
      <rPr>
        <sz val="11"/>
        <rFont val="Times New Roman"/>
        <charset val="134"/>
      </rPr>
      <t>[1]</t>
    </r>
    <r>
      <rPr>
        <sz val="11"/>
        <rFont val="宋体"/>
        <charset val="134"/>
      </rPr>
      <t>陈满志</t>
    </r>
    <r>
      <rPr>
        <sz val="11"/>
        <rFont val="Times New Roman"/>
        <charset val="134"/>
      </rPr>
      <t>,</t>
    </r>
    <r>
      <rPr>
        <sz val="11"/>
        <rFont val="宋体"/>
        <charset val="134"/>
      </rPr>
      <t>付勇</t>
    </r>
    <r>
      <rPr>
        <sz val="11"/>
        <rFont val="Times New Roman"/>
        <charset val="134"/>
      </rPr>
      <t>,</t>
    </r>
    <r>
      <rPr>
        <sz val="11"/>
        <rFont val="宋体"/>
        <charset val="134"/>
      </rPr>
      <t>夏勇</t>
    </r>
    <r>
      <rPr>
        <sz val="11"/>
        <rFont val="Times New Roman"/>
        <charset val="134"/>
      </rPr>
      <t>,</t>
    </r>
    <r>
      <rPr>
        <sz val="11"/>
        <rFont val="宋体"/>
        <charset val="134"/>
      </rPr>
      <t>谢卓君</t>
    </r>
    <r>
      <rPr>
        <sz val="11"/>
        <rFont val="Times New Roman"/>
        <charset val="134"/>
      </rPr>
      <t>,</t>
    </r>
    <r>
      <rPr>
        <sz val="11"/>
        <rFont val="宋体"/>
        <charset val="134"/>
      </rPr>
      <t>周克林</t>
    </r>
    <r>
      <rPr>
        <sz val="11"/>
        <rFont val="Times New Roman"/>
        <charset val="134"/>
      </rPr>
      <t>,</t>
    </r>
    <r>
      <rPr>
        <sz val="11"/>
        <rFont val="宋体"/>
        <charset val="134"/>
      </rPr>
      <t>张鹏</t>
    </r>
    <r>
      <rPr>
        <sz val="11"/>
        <rFont val="Times New Roman"/>
        <charset val="134"/>
      </rPr>
      <t>.</t>
    </r>
    <r>
      <rPr>
        <sz val="11"/>
        <rFont val="宋体"/>
        <charset val="134"/>
      </rPr>
      <t>中国磷块岩型稀土矿资源前景分析，</t>
    </r>
    <r>
      <rPr>
        <sz val="11"/>
        <rFont val="Times New Roman"/>
        <charset val="134"/>
      </rPr>
      <t>2019.08</t>
    </r>
    <r>
      <rPr>
        <sz val="11"/>
        <rFont val="宋体"/>
        <charset val="134"/>
      </rPr>
      <t>出版，第一作者，中文核心期刊，</t>
    </r>
    <r>
      <rPr>
        <sz val="11"/>
        <rFont val="Times New Roman"/>
        <charset val="134"/>
      </rPr>
      <t>18</t>
    </r>
    <r>
      <rPr>
        <sz val="11"/>
        <rFont val="宋体"/>
        <charset val="134"/>
      </rPr>
      <t>分。</t>
    </r>
  </si>
  <si>
    <r>
      <rPr>
        <sz val="11"/>
        <rFont val="宋体"/>
        <charset val="134"/>
      </rPr>
      <t>中文核心期刊一作：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篇</t>
    </r>
  </si>
  <si>
    <t>赵小云</t>
  </si>
  <si>
    <r>
      <rPr>
        <sz val="11"/>
        <rFont val="Times New Roman"/>
        <charset val="134"/>
      </rPr>
      <t>1.</t>
    </r>
    <r>
      <rPr>
        <sz val="11"/>
        <rFont val="宋体"/>
        <charset val="134"/>
      </rPr>
      <t>中国古生物学会古无脊椎动物学会第二届学术年会，</t>
    </r>
    <r>
      <rPr>
        <sz val="11"/>
        <rFont val="Times New Roman"/>
        <charset val="134"/>
      </rPr>
      <t>2019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>8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>20</t>
    </r>
    <r>
      <rPr>
        <sz val="11"/>
        <rFont val="宋体"/>
        <charset val="134"/>
      </rPr>
      <t>，国家，参加会议。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分</t>
    </r>
  </si>
  <si>
    <t>冯荣</t>
  </si>
  <si>
    <t>祁钰</t>
  </si>
  <si>
    <t>刘璠</t>
  </si>
  <si>
    <t>倪莘然</t>
  </si>
  <si>
    <t>2018021553</t>
  </si>
  <si>
    <t>张兰</t>
  </si>
  <si>
    <t>汪龙波</t>
  </si>
  <si>
    <t>2018021550</t>
  </si>
  <si>
    <t>周琨</t>
  </si>
  <si>
    <t>2018021545</t>
  </si>
  <si>
    <t>邓吉</t>
  </si>
  <si>
    <t>矿普</t>
  </si>
  <si>
    <r>
      <rPr>
        <sz val="11"/>
        <rFont val="Times New Roman"/>
        <charset val="134"/>
      </rPr>
      <t>1</t>
    </r>
    <r>
      <rPr>
        <sz val="11"/>
        <rFont val="宋体"/>
        <charset val="134"/>
      </rPr>
      <t>、第七届全国环境地球化学大会，</t>
    </r>
    <r>
      <rPr>
        <sz val="11"/>
        <rFont val="Times New Roman"/>
        <charset val="134"/>
      </rPr>
      <t>2018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>9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>7</t>
    </r>
    <r>
      <rPr>
        <sz val="11"/>
        <rFont val="宋体"/>
        <charset val="134"/>
      </rPr>
      <t>日</t>
    </r>
    <r>
      <rPr>
        <sz val="11"/>
        <rFont val="Times New Roman"/>
        <charset val="134"/>
      </rPr>
      <t>-11</t>
    </r>
    <r>
      <rPr>
        <sz val="11"/>
        <rFont val="宋体"/>
        <charset val="134"/>
      </rPr>
      <t>日，国家级，参加会议，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分</t>
    </r>
  </si>
  <si>
    <t>贺箫</t>
  </si>
  <si>
    <t>2018021560</t>
  </si>
  <si>
    <t>赵文军</t>
  </si>
  <si>
    <t>环境科学与工程</t>
  </si>
  <si>
    <r>
      <rPr>
        <sz val="11"/>
        <rFont val="Times New Roman"/>
        <charset val="134"/>
      </rPr>
      <t>[1]</t>
    </r>
    <r>
      <rPr>
        <sz val="11"/>
        <rFont val="宋体"/>
        <charset val="134"/>
      </rPr>
      <t>赵文军，新型</t>
    </r>
    <r>
      <rPr>
        <sz val="11"/>
        <rFont val="Times New Roman"/>
        <charset val="134"/>
      </rPr>
      <t xml:space="preserve">2D MXenes </t>
    </r>
    <r>
      <rPr>
        <sz val="11"/>
        <rFont val="宋体"/>
        <charset val="134"/>
      </rPr>
      <t>纳米材料在光催化的进展与挑战，化学进展，</t>
    </r>
    <r>
      <rPr>
        <sz val="11"/>
        <rFont val="Times New Roman"/>
        <charset val="134"/>
      </rPr>
      <t>2019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>8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号，第一作者，中文核心，</t>
    </r>
    <r>
      <rPr>
        <sz val="11"/>
        <rFont val="Times New Roman"/>
        <charset val="134"/>
      </rPr>
      <t>18</t>
    </r>
    <r>
      <rPr>
        <sz val="11"/>
        <rFont val="宋体"/>
        <charset val="134"/>
      </rPr>
      <t>分</t>
    </r>
  </si>
  <si>
    <r>
      <rPr>
        <sz val="11"/>
        <rFont val="宋体"/>
        <charset val="134"/>
      </rPr>
      <t>中文核心一作：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篇</t>
    </r>
  </si>
  <si>
    <t>贺康康</t>
  </si>
  <si>
    <r>
      <rPr>
        <sz val="11"/>
        <rFont val="Times New Roman"/>
        <charset val="134"/>
      </rPr>
      <t>1</t>
    </r>
    <r>
      <rPr>
        <sz val="11"/>
        <rFont val="宋体"/>
        <charset val="134"/>
      </rPr>
      <t>、</t>
    </r>
    <r>
      <rPr>
        <sz val="11"/>
        <rFont val="Times New Roman"/>
        <charset val="134"/>
      </rPr>
      <t>The 3rd International Conference on Bioresources, Energy, Environment and Materials
Technology 2019 (BEEM2019)</t>
    </r>
    <r>
      <rPr>
        <sz val="11"/>
        <rFont val="宋体"/>
        <charset val="134"/>
      </rPr>
      <t>，</t>
    </r>
    <r>
      <rPr>
        <sz val="11"/>
        <rFont val="Times New Roman"/>
        <charset val="134"/>
      </rPr>
      <t>2019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>6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>12</t>
    </r>
    <r>
      <rPr>
        <sz val="11"/>
        <rFont val="宋体"/>
        <charset val="134"/>
      </rPr>
      <t>日</t>
    </r>
    <r>
      <rPr>
        <sz val="11"/>
        <rFont val="Times New Roman"/>
        <charset val="134"/>
      </rPr>
      <t>-15</t>
    </r>
    <r>
      <rPr>
        <sz val="11"/>
        <rFont val="宋体"/>
        <charset val="134"/>
      </rPr>
      <t>日，中国香港，国际性，参加会议并做学术报告，</t>
    </r>
    <r>
      <rPr>
        <sz val="11"/>
        <rFont val="Times New Roman"/>
        <charset val="134"/>
      </rPr>
      <t>10</t>
    </r>
    <r>
      <rPr>
        <sz val="11"/>
        <rFont val="宋体"/>
        <charset val="134"/>
      </rPr>
      <t>分</t>
    </r>
  </si>
  <si>
    <t>谢荣</t>
  </si>
  <si>
    <t>2018021584</t>
  </si>
  <si>
    <r>
      <rPr>
        <sz val="11"/>
        <rFont val="Times New Roman"/>
        <charset val="134"/>
      </rPr>
      <t xml:space="preserve">[1] </t>
    </r>
    <r>
      <rPr>
        <sz val="11"/>
        <rFont val="宋体"/>
        <charset val="134"/>
      </rPr>
      <t>谢荣</t>
    </r>
    <r>
      <rPr>
        <sz val="11"/>
        <rFont val="Times New Roman"/>
        <charset val="134"/>
      </rPr>
      <t xml:space="preserve"> </t>
    </r>
    <r>
      <rPr>
        <sz val="11"/>
        <rFont val="宋体"/>
        <charset val="134"/>
      </rPr>
      <t>基于</t>
    </r>
    <r>
      <rPr>
        <sz val="11"/>
        <rFont val="Times New Roman"/>
        <charset val="134"/>
      </rPr>
      <t>UV</t>
    </r>
    <r>
      <rPr>
        <sz val="11"/>
        <rFont val="宋体"/>
        <charset val="134"/>
      </rPr>
      <t>条件下过一硫酸氢钾对生活污水的处理，中国资源综合利用，</t>
    </r>
    <r>
      <rPr>
        <sz val="11"/>
        <rFont val="Times New Roman"/>
        <charset val="134"/>
      </rPr>
      <t>2018.10</t>
    </r>
    <r>
      <rPr>
        <sz val="11"/>
        <rFont val="宋体"/>
        <charset val="134"/>
      </rPr>
      <t>出版，第一作者，普通期刊，</t>
    </r>
    <r>
      <rPr>
        <sz val="11"/>
        <rFont val="Times New Roman"/>
        <charset val="134"/>
      </rPr>
      <t>10</t>
    </r>
    <r>
      <rPr>
        <sz val="11"/>
        <rFont val="宋体"/>
        <charset val="134"/>
      </rPr>
      <t>分。</t>
    </r>
    <r>
      <rPr>
        <sz val="11"/>
        <rFont val="Times New Roman"/>
        <charset val="134"/>
      </rPr>
      <t xml:space="preserve">                                                      </t>
    </r>
  </si>
  <si>
    <r>
      <rPr>
        <sz val="11"/>
        <rFont val="宋体"/>
        <charset val="134"/>
      </rPr>
      <t>普通期刊一作：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篇</t>
    </r>
  </si>
  <si>
    <t>秦时婵</t>
  </si>
  <si>
    <t>李蕾</t>
  </si>
  <si>
    <t>喻兰兰</t>
  </si>
  <si>
    <t>2918021628</t>
  </si>
  <si>
    <t>环境工程</t>
  </si>
  <si>
    <t>卢茜</t>
  </si>
  <si>
    <r>
      <rPr>
        <sz val="11"/>
        <rFont val="Times New Roman"/>
        <charset val="134"/>
      </rPr>
      <t>1</t>
    </r>
    <r>
      <rPr>
        <sz val="11"/>
        <rFont val="宋体"/>
        <charset val="134"/>
      </rPr>
      <t>、申请国家发明专利，有正式申请号，一种流动水面浮油和浮渣的无动力分离与收集装置，</t>
    </r>
    <r>
      <rPr>
        <sz val="11"/>
        <rFont val="Times New Roman"/>
        <charset val="134"/>
      </rPr>
      <t>2019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>6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>20</t>
    </r>
    <r>
      <rPr>
        <sz val="11"/>
        <rFont val="宋体"/>
        <charset val="134"/>
      </rPr>
      <t>日，第三完成人，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分</t>
    </r>
  </si>
  <si>
    <t>冯乾伟</t>
  </si>
  <si>
    <t>钟雪雯</t>
  </si>
  <si>
    <r>
      <rPr>
        <sz val="11"/>
        <rFont val="Times New Roman"/>
        <charset val="134"/>
      </rPr>
      <t>2018</t>
    </r>
    <r>
      <rPr>
        <sz val="11"/>
        <rFont val="宋体"/>
        <charset val="134"/>
      </rPr>
      <t>年中国土壤学会土壤化学学术研讨会，</t>
    </r>
    <r>
      <rPr>
        <sz val="11"/>
        <rFont val="Times New Roman"/>
        <charset val="134"/>
      </rPr>
      <t>2018.10.29-11.2</t>
    </r>
    <r>
      <rPr>
        <sz val="11"/>
        <rFont val="宋体"/>
        <charset val="134"/>
      </rPr>
      <t>，国家级，参加会议</t>
    </r>
    <r>
      <rPr>
        <sz val="11"/>
        <rFont val="Times New Roman"/>
        <charset val="134"/>
      </rPr>
      <t xml:space="preserve">  3</t>
    </r>
    <r>
      <rPr>
        <sz val="11"/>
        <rFont val="宋体"/>
        <charset val="134"/>
      </rPr>
      <t>分</t>
    </r>
  </si>
  <si>
    <t>刘邓平</t>
  </si>
  <si>
    <t>2018021640</t>
  </si>
  <si>
    <t>施伟</t>
  </si>
  <si>
    <t>尹曼菲</t>
  </si>
  <si>
    <r>
      <rPr>
        <sz val="11"/>
        <rFont val="Times New Roman"/>
        <charset val="134"/>
      </rPr>
      <t>1.</t>
    </r>
    <r>
      <rPr>
        <sz val="11"/>
        <rFont val="宋体"/>
        <charset val="134"/>
      </rPr>
      <t>申请发明专利：一种自来水厂水质净化处理用分级式过滤装置，</t>
    </r>
    <r>
      <rPr>
        <sz val="11"/>
        <rFont val="Times New Roman"/>
        <charset val="134"/>
      </rPr>
      <t>2019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>8</t>
    </r>
    <r>
      <rPr>
        <sz val="11"/>
        <rFont val="宋体"/>
        <charset val="134"/>
      </rPr>
      <t>日，第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完成人，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分</t>
    </r>
  </si>
  <si>
    <t>徐琨</t>
  </si>
  <si>
    <t>杨小红</t>
  </si>
  <si>
    <r>
      <rPr>
        <sz val="11"/>
        <rFont val="Times New Roman"/>
        <charset val="134"/>
      </rPr>
      <t>1.The 3rd International Conference on Bioresources, Energy, Environment and Materials 
Technology 2019 (BEEM2019)</t>
    </r>
    <r>
      <rPr>
        <sz val="11"/>
        <rFont val="宋体"/>
        <charset val="134"/>
      </rPr>
      <t>，</t>
    </r>
    <r>
      <rPr>
        <sz val="11"/>
        <rFont val="Times New Roman"/>
        <charset val="134"/>
      </rPr>
      <t>2019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>6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>12</t>
    </r>
    <r>
      <rPr>
        <sz val="11"/>
        <rFont val="宋体"/>
        <charset val="134"/>
      </rPr>
      <t>日</t>
    </r>
    <r>
      <rPr>
        <sz val="11"/>
        <rFont val="Times New Roman"/>
        <charset val="134"/>
      </rPr>
      <t>-15</t>
    </r>
    <r>
      <rPr>
        <sz val="11"/>
        <rFont val="宋体"/>
        <charset val="134"/>
      </rPr>
      <t>日，中国香港，国际性，参加会议并做展板，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分</t>
    </r>
    <r>
      <rPr>
        <sz val="11"/>
        <rFont val="Times New Roman"/>
        <charset val="134"/>
      </rPr>
      <t xml:space="preserve">        </t>
    </r>
  </si>
  <si>
    <t>周晓雯</t>
  </si>
  <si>
    <t>蒋宗宏</t>
  </si>
  <si>
    <t>黎洁</t>
  </si>
  <si>
    <r>
      <rPr>
        <sz val="11"/>
        <rFont val="Times New Roman"/>
        <charset val="134"/>
      </rPr>
      <t>1.</t>
    </r>
    <r>
      <rPr>
        <sz val="11"/>
        <rFont val="宋体"/>
        <charset val="134"/>
      </rPr>
      <t>申请发明专利：一种组合式清理除油污泥吸泥机，</t>
    </r>
    <r>
      <rPr>
        <sz val="11"/>
        <rFont val="Times New Roman"/>
        <charset val="134"/>
      </rPr>
      <t>2019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>8</t>
    </r>
    <r>
      <rPr>
        <sz val="11"/>
        <rFont val="宋体"/>
        <charset val="134"/>
      </rPr>
      <t>日，第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完成人，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分。</t>
    </r>
  </si>
  <si>
    <t>刘吉</t>
  </si>
  <si>
    <t>高环</t>
  </si>
  <si>
    <t>王斌</t>
  </si>
  <si>
    <t>李彬</t>
  </si>
  <si>
    <t>张珏</t>
  </si>
  <si>
    <t>兰豪</t>
  </si>
  <si>
    <r>
      <rPr>
        <sz val="11"/>
        <rFont val="宋体"/>
        <charset val="134"/>
      </rPr>
      <t>发明专利申请：一种光化学协同去除水中六价铬和有机酚类污染物的方法第三作者（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分）</t>
    </r>
  </si>
  <si>
    <t>李晨</t>
  </si>
  <si>
    <t>朱成斌</t>
  </si>
  <si>
    <t>2018021625</t>
  </si>
  <si>
    <t>杜静静</t>
  </si>
  <si>
    <t>廖家豪</t>
  </si>
  <si>
    <t>张鑫</t>
  </si>
  <si>
    <t>王怡然</t>
  </si>
  <si>
    <t>杨玉双</t>
  </si>
  <si>
    <t>袁华宇</t>
  </si>
  <si>
    <t>张金</t>
  </si>
  <si>
    <t>罗杨</t>
  </si>
  <si>
    <t>2018021638</t>
  </si>
  <si>
    <t>马志强</t>
  </si>
  <si>
    <t>杨泽延</t>
  </si>
  <si>
    <t>刘闪</t>
  </si>
  <si>
    <t>2018021600</t>
  </si>
  <si>
    <t>李硕</t>
  </si>
  <si>
    <t>张舸</t>
  </si>
  <si>
    <t>田翔</t>
  </si>
  <si>
    <t>杨诗笛</t>
  </si>
  <si>
    <t>汪妍</t>
  </si>
  <si>
    <t>2018023067</t>
  </si>
  <si>
    <t>罗广飞</t>
  </si>
  <si>
    <t>廖路</t>
  </si>
  <si>
    <t>杨开智</t>
  </si>
  <si>
    <r>
      <rPr>
        <sz val="11"/>
        <rFont val="Times New Roman"/>
        <charset val="134"/>
      </rPr>
      <t>1</t>
    </r>
    <r>
      <rPr>
        <sz val="11"/>
        <rFont val="宋体"/>
        <charset val="134"/>
      </rPr>
      <t>、申请国家发明专利，有正式申请号，一种双斜板悬浮填料水产养殖废水过滤分离装置，</t>
    </r>
    <r>
      <rPr>
        <sz val="11"/>
        <rFont val="Times New Roman"/>
        <charset val="134"/>
      </rPr>
      <t>2019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>6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>11</t>
    </r>
    <r>
      <rPr>
        <sz val="11"/>
        <rFont val="宋体"/>
        <charset val="134"/>
      </rPr>
      <t>日，第三完成人，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分</t>
    </r>
  </si>
  <si>
    <t>周宪</t>
  </si>
  <si>
    <t>徐海</t>
  </si>
  <si>
    <t>2018010025</t>
  </si>
  <si>
    <t>博士</t>
  </si>
  <si>
    <r>
      <rPr>
        <sz val="10"/>
        <rFont val="Times New Roman"/>
        <charset val="134"/>
      </rPr>
      <t>1</t>
    </r>
    <r>
      <rPr>
        <sz val="10"/>
        <rFont val="宋体"/>
        <charset val="134"/>
      </rPr>
      <t>、贵州省研究生科研立项基金，贵州遵义二叠系锰矿中稀土元素富集特征及赋存状态研究；</t>
    </r>
    <r>
      <rPr>
        <sz val="10"/>
        <rFont val="Times New Roman"/>
        <charset val="134"/>
      </rPr>
      <t>50</t>
    </r>
    <r>
      <rPr>
        <sz val="10"/>
        <rFont val="宋体"/>
        <charset val="134"/>
      </rPr>
      <t>分</t>
    </r>
  </si>
  <si>
    <t>牟雨亮</t>
  </si>
  <si>
    <r>
      <rPr>
        <sz val="10"/>
        <rFont val="Times New Roman"/>
        <charset val="134"/>
      </rPr>
      <t>1</t>
    </r>
    <r>
      <rPr>
        <sz val="10"/>
        <rFont val="宋体"/>
        <charset val="134"/>
      </rPr>
      <t>第八届医学地质国际会议，国际级，</t>
    </r>
    <r>
      <rPr>
        <sz val="10"/>
        <rFont val="Times New Roman"/>
        <charset val="134"/>
      </rPr>
      <t>2019</t>
    </r>
    <r>
      <rPr>
        <sz val="10"/>
        <rFont val="宋体"/>
        <charset val="134"/>
      </rPr>
      <t>年</t>
    </r>
    <r>
      <rPr>
        <sz val="10"/>
        <rFont val="Times New Roman"/>
        <charset val="134"/>
      </rPr>
      <t>8</t>
    </r>
    <r>
      <rPr>
        <sz val="10"/>
        <rFont val="宋体"/>
        <charset val="134"/>
      </rPr>
      <t>月</t>
    </r>
    <r>
      <rPr>
        <sz val="10"/>
        <rFont val="Times New Roman"/>
        <charset val="134"/>
      </rPr>
      <t>12</t>
    </r>
    <r>
      <rPr>
        <sz val="10"/>
        <rFont val="宋体"/>
        <charset val="134"/>
      </rPr>
      <t>日，学术报告，</t>
    </r>
    <r>
      <rPr>
        <sz val="10"/>
        <rFont val="Times New Roman"/>
        <charset val="134"/>
      </rPr>
      <t>10</t>
    </r>
    <r>
      <rPr>
        <sz val="10"/>
        <rFont val="宋体"/>
        <charset val="134"/>
      </rPr>
      <t>分。</t>
    </r>
  </si>
  <si>
    <t>段志斌</t>
  </si>
  <si>
    <r>
      <rPr>
        <sz val="10"/>
        <rFont val="Times New Roman"/>
        <charset val="134"/>
      </rPr>
      <t>1</t>
    </r>
    <r>
      <rPr>
        <sz val="10"/>
        <rFont val="宋体"/>
        <charset val="134"/>
      </rPr>
      <t>、主持贵州大学</t>
    </r>
    <r>
      <rPr>
        <sz val="10"/>
        <rFont val="Times New Roman"/>
        <charset val="134"/>
      </rPr>
      <t>2019</t>
    </r>
    <r>
      <rPr>
        <sz val="10"/>
        <rFont val="宋体"/>
        <charset val="134"/>
      </rPr>
      <t>年研究生创新基金，校园地表灰尘重金属污染特征及健康风险研究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贵大研</t>
    </r>
    <r>
      <rPr>
        <sz val="10"/>
        <rFont val="Times New Roman"/>
        <charset val="134"/>
      </rPr>
      <t>2019075)</t>
    </r>
    <r>
      <rPr>
        <sz val="10"/>
        <rFont val="宋体"/>
        <charset val="134"/>
      </rPr>
      <t>。</t>
    </r>
    <r>
      <rPr>
        <sz val="10"/>
        <rFont val="Times New Roman"/>
        <charset val="134"/>
      </rPr>
      <t>2019</t>
    </r>
    <r>
      <rPr>
        <sz val="10"/>
        <rFont val="宋体"/>
        <charset val="134"/>
      </rPr>
      <t>年</t>
    </r>
    <r>
      <rPr>
        <sz val="10"/>
        <rFont val="Times New Roman"/>
        <charset val="134"/>
      </rPr>
      <t>6</t>
    </r>
    <r>
      <rPr>
        <sz val="10"/>
        <rFont val="宋体"/>
        <charset val="134"/>
      </rPr>
      <t>月</t>
    </r>
    <r>
      <rPr>
        <sz val="10"/>
        <rFont val="Times New Roman"/>
        <charset val="134"/>
      </rPr>
      <t>24</t>
    </r>
    <r>
      <rPr>
        <sz val="10"/>
        <rFont val="宋体"/>
        <charset val="134"/>
      </rPr>
      <t>日，</t>
    </r>
    <r>
      <rPr>
        <sz val="10"/>
        <rFont val="Times New Roman"/>
        <charset val="134"/>
      </rPr>
      <t>10</t>
    </r>
    <r>
      <rPr>
        <sz val="10"/>
        <rFont val="宋体"/>
        <charset val="134"/>
      </rPr>
      <t>分</t>
    </r>
  </si>
  <si>
    <t>陈飞</t>
  </si>
  <si>
    <t>2018010029</t>
  </si>
  <si>
    <r>
      <rPr>
        <sz val="10"/>
        <rFont val="Times New Roman"/>
        <charset val="134"/>
      </rPr>
      <t>1</t>
    </r>
    <r>
      <rPr>
        <sz val="10"/>
        <rFont val="宋体"/>
        <charset val="134"/>
      </rPr>
      <t>、喀斯特槽谷石漠化治理与生态文明建设学术研讨会，国家级，</t>
    </r>
    <r>
      <rPr>
        <sz val="10"/>
        <rFont val="Times New Roman"/>
        <charset val="134"/>
      </rPr>
      <t>2019</t>
    </r>
    <r>
      <rPr>
        <sz val="10"/>
        <rFont val="宋体"/>
        <charset val="134"/>
      </rPr>
      <t>年</t>
    </r>
    <r>
      <rPr>
        <sz val="10"/>
        <rFont val="Times New Roman"/>
        <charset val="134"/>
      </rPr>
      <t>7</t>
    </r>
    <r>
      <rPr>
        <sz val="10"/>
        <rFont val="宋体"/>
        <charset val="134"/>
      </rPr>
      <t>月</t>
    </r>
    <r>
      <rPr>
        <sz val="10"/>
        <rFont val="Times New Roman"/>
        <charset val="134"/>
      </rPr>
      <t>22</t>
    </r>
    <r>
      <rPr>
        <sz val="10"/>
        <rFont val="宋体"/>
        <charset val="134"/>
      </rPr>
      <t>日</t>
    </r>
    <r>
      <rPr>
        <sz val="10"/>
        <rFont val="Times New Roman"/>
        <charset val="134"/>
      </rPr>
      <t>—26</t>
    </r>
    <r>
      <rPr>
        <sz val="10"/>
        <rFont val="宋体"/>
        <charset val="134"/>
      </rPr>
      <t>日，作学术报告，</t>
    </r>
    <r>
      <rPr>
        <sz val="10"/>
        <rFont val="Times New Roman"/>
        <charset val="134"/>
      </rPr>
      <t>6</t>
    </r>
    <r>
      <rPr>
        <sz val="10"/>
        <rFont val="宋体"/>
        <charset val="134"/>
      </rPr>
      <t>分。</t>
    </r>
  </si>
  <si>
    <t>文吉昌</t>
  </si>
  <si>
    <t>2018010027</t>
  </si>
  <si>
    <t>吕放</t>
  </si>
  <si>
    <t>于恩江</t>
  </si>
  <si>
    <t>2018010028</t>
  </si>
</sst>
</file>

<file path=xl/styles.xml><?xml version="1.0" encoding="utf-8"?>
<styleSheet xmlns="http://schemas.openxmlformats.org/spreadsheetml/2006/main">
  <numFmts count="12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0;[Red]0"/>
    <numFmt numFmtId="177" formatCode="0.00_ "/>
    <numFmt numFmtId="178" formatCode="0.0;[Red]0.0"/>
    <numFmt numFmtId="179" formatCode="0.0000_ "/>
    <numFmt numFmtId="180" formatCode="0.000_);[Red]\(0.000\)"/>
    <numFmt numFmtId="181" formatCode="0.000_ "/>
    <numFmt numFmtId="182" formatCode="0_ "/>
    <numFmt numFmtId="183" formatCode="0.00_);[Red]\(0.00\)"/>
  </numFmts>
  <fonts count="45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4"/>
      <name val="宋体"/>
      <charset val="134"/>
      <scheme val="major"/>
    </font>
    <font>
      <sz val="14"/>
      <name val="宋体"/>
      <charset val="134"/>
      <scheme val="minor"/>
    </font>
    <font>
      <sz val="1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1"/>
      <name val="宋体"/>
      <charset val="134"/>
    </font>
    <font>
      <sz val="11"/>
      <color theme="1"/>
      <name val="Times New Roman"/>
      <charset val="134"/>
    </font>
    <font>
      <b/>
      <sz val="20"/>
      <name val="Times New Roman"/>
      <charset val="134"/>
    </font>
    <font>
      <b/>
      <sz val="12"/>
      <color indexed="8"/>
      <name val="宋体"/>
      <charset val="134"/>
    </font>
    <font>
      <b/>
      <sz val="12"/>
      <name val="宋体"/>
      <charset val="134"/>
    </font>
    <font>
      <b/>
      <sz val="12"/>
      <name val="Times New Roman"/>
      <charset val="134"/>
    </font>
    <font>
      <b/>
      <sz val="12"/>
      <color indexed="8"/>
      <name val="Times New Roman"/>
      <charset val="134"/>
    </font>
    <font>
      <sz val="11"/>
      <name val="Times New Roman"/>
      <charset val="134"/>
    </font>
    <font>
      <b/>
      <sz val="11"/>
      <color rgb="FFFF0000"/>
      <name val="Times New Roman"/>
      <charset val="134"/>
    </font>
    <font>
      <b/>
      <sz val="20"/>
      <color rgb="FFFF0000"/>
      <name val="Times New Roman"/>
      <charset val="134"/>
    </font>
    <font>
      <b/>
      <sz val="12"/>
      <color rgb="FFFF0000"/>
      <name val="Times New Roman"/>
      <charset val="134"/>
    </font>
    <font>
      <b/>
      <sz val="12"/>
      <color rgb="FFFF0000"/>
      <name val="宋体"/>
      <charset val="134"/>
    </font>
    <font>
      <sz val="10"/>
      <name val="Times New Roman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0"/>
      <color theme="1"/>
      <name val="Times New Roman"/>
      <charset val="134"/>
    </font>
    <font>
      <sz val="10"/>
      <name val="Arial"/>
      <charset val="0"/>
    </font>
    <font>
      <sz val="10"/>
      <color rgb="FFFF000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name val="宋体"/>
      <charset val="134"/>
    </font>
    <font>
      <b/>
      <sz val="2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39" fillId="13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10" borderId="10" applyNumberFormat="0" applyFont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4" fillId="0" borderId="8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9" borderId="9" applyNumberFormat="0" applyAlignment="0" applyProtection="0">
      <alignment vertical="center"/>
    </xf>
    <xf numFmtId="0" fontId="41" fillId="9" borderId="13" applyNumberFormat="0" applyAlignment="0" applyProtection="0">
      <alignment vertical="center"/>
    </xf>
    <xf numFmtId="0" fontId="25" fillId="5" borderId="7" applyNumberFormat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3" fillId="0" borderId="0">
      <alignment vertical="center"/>
    </xf>
    <xf numFmtId="0" fontId="38" fillId="11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43" fillId="0" borderId="0">
      <alignment vertical="center"/>
    </xf>
  </cellStyleXfs>
  <cellXfs count="97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5" fillId="0" borderId="0" xfId="0" applyFont="1" applyFill="1">
      <alignment vertical="center"/>
    </xf>
    <xf numFmtId="0" fontId="0" fillId="0" borderId="0" xfId="0" applyFill="1" applyAlignment="1">
      <alignment horizontal="left" vertical="center" wrapText="1"/>
    </xf>
    <xf numFmtId="0" fontId="0" fillId="0" borderId="0" xfId="0" applyFill="1" applyAlignment="1">
      <alignment vertical="center" wrapText="1"/>
    </xf>
    <xf numFmtId="0" fontId="0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left" vertical="center" wrapText="1"/>
    </xf>
    <xf numFmtId="177" fontId="5" fillId="0" borderId="0" xfId="0" applyNumberFormat="1" applyFont="1" applyFill="1">
      <alignment vertical="center"/>
    </xf>
    <xf numFmtId="0" fontId="6" fillId="0" borderId="0" xfId="0" applyFont="1" applyFill="1" applyAlignment="1">
      <alignment horizontal="left" vertical="center"/>
    </xf>
    <xf numFmtId="0" fontId="7" fillId="0" borderId="0" xfId="0" applyFont="1" applyFill="1">
      <alignment vertical="center"/>
    </xf>
    <xf numFmtId="0" fontId="7" fillId="0" borderId="0" xfId="0" applyFont="1" applyFill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 applyProtection="1">
      <alignment horizontal="center" vertical="center" wrapText="1"/>
    </xf>
    <xf numFmtId="0" fontId="11" fillId="0" borderId="3" xfId="0" applyFont="1" applyFill="1" applyBorder="1" applyAlignment="1" applyProtection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 vertical="center"/>
    </xf>
    <xf numFmtId="0" fontId="14" fillId="0" borderId="0" xfId="0" applyFont="1" applyFill="1">
      <alignment vertical="center"/>
    </xf>
    <xf numFmtId="0" fontId="7" fillId="0" borderId="0" xfId="0" applyFont="1" applyFill="1" applyAlignment="1">
      <alignment horizontal="left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left" vertical="center" wrapText="1"/>
    </xf>
    <xf numFmtId="0" fontId="16" fillId="0" borderId="4" xfId="0" applyFont="1" applyFill="1" applyBorder="1" applyAlignment="1" applyProtection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0" fillId="0" borderId="1" xfId="50" applyFont="1" applyFill="1" applyBorder="1" applyAlignment="1">
      <alignment horizontal="left" vertical="center" wrapText="1"/>
    </xf>
    <xf numFmtId="177" fontId="14" fillId="0" borderId="1" xfId="0" applyNumberFormat="1" applyFont="1" applyFill="1" applyBorder="1" applyAlignment="1">
      <alignment horizontal="center" vertical="center"/>
    </xf>
    <xf numFmtId="177" fontId="13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 wrapText="1"/>
    </xf>
    <xf numFmtId="176" fontId="13" fillId="0" borderId="1" xfId="0" applyNumberFormat="1" applyFont="1" applyFill="1" applyBorder="1" applyAlignment="1">
      <alignment horizontal="left" vertical="center" wrapText="1"/>
    </xf>
    <xf numFmtId="176" fontId="6" fillId="0" borderId="1" xfId="0" applyNumberFormat="1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  <xf numFmtId="177" fontId="13" fillId="0" borderId="1" xfId="0" applyNumberFormat="1" applyFont="1" applyFill="1" applyBorder="1" applyAlignment="1">
      <alignment horizontal="center" vertical="center" wrapText="1"/>
    </xf>
    <xf numFmtId="177" fontId="14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vertical="center" wrapText="1"/>
    </xf>
    <xf numFmtId="0" fontId="13" fillId="0" borderId="0" xfId="0" applyFont="1" applyFill="1" applyAlignment="1">
      <alignment horizontal="center" vertical="center" wrapText="1"/>
    </xf>
    <xf numFmtId="177" fontId="14" fillId="0" borderId="0" xfId="0" applyNumberFormat="1" applyFont="1" applyFill="1">
      <alignment vertical="center"/>
    </xf>
    <xf numFmtId="177" fontId="15" fillId="0" borderId="0" xfId="0" applyNumberFormat="1" applyFont="1" applyFill="1" applyBorder="1" applyAlignment="1">
      <alignment horizontal="center" vertical="center" wrapText="1"/>
    </xf>
    <xf numFmtId="177" fontId="16" fillId="0" borderId="1" xfId="0" applyNumberFormat="1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177" fontId="17" fillId="0" borderId="1" xfId="0" applyNumberFormat="1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top" wrapText="1"/>
    </xf>
    <xf numFmtId="178" fontId="13" fillId="0" borderId="1" xfId="0" applyNumberFormat="1" applyFont="1" applyFill="1" applyBorder="1" applyAlignment="1">
      <alignment horizontal="center" vertical="center"/>
    </xf>
    <xf numFmtId="176" fontId="13" fillId="0" borderId="1" xfId="0" applyNumberFormat="1" applyFont="1" applyFill="1" applyBorder="1" applyAlignment="1">
      <alignment horizontal="left" vertical="top" wrapText="1"/>
    </xf>
    <xf numFmtId="179" fontId="14" fillId="0" borderId="1" xfId="0" applyNumberFormat="1" applyFont="1" applyFill="1" applyBorder="1" applyAlignment="1">
      <alignment horizontal="center" vertical="center" wrapText="1"/>
    </xf>
    <xf numFmtId="180" fontId="13" fillId="0" borderId="1" xfId="0" applyNumberFormat="1" applyFont="1" applyFill="1" applyBorder="1" applyAlignment="1">
      <alignment horizontal="center" vertical="center"/>
    </xf>
    <xf numFmtId="181" fontId="13" fillId="0" borderId="1" xfId="0" applyNumberFormat="1" applyFont="1" applyFill="1" applyBorder="1" applyAlignment="1">
      <alignment horizontal="center" vertical="center"/>
    </xf>
    <xf numFmtId="11" fontId="13" fillId="0" borderId="1" xfId="0" applyNumberFormat="1" applyFont="1" applyFill="1" applyBorder="1" applyAlignment="1">
      <alignment horizontal="center" vertical="center" wrapText="1"/>
    </xf>
    <xf numFmtId="182" fontId="13" fillId="0" borderId="1" xfId="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49" fontId="18" fillId="0" borderId="1" xfId="0" applyNumberFormat="1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49" fontId="18" fillId="0" borderId="1" xfId="0" applyNumberFormat="1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/>
    </xf>
    <xf numFmtId="0" fontId="22" fillId="0" borderId="0" xfId="0" applyNumberFormat="1" applyFont="1" applyFill="1" applyBorder="1" applyAlignment="1"/>
    <xf numFmtId="0" fontId="18" fillId="0" borderId="1" xfId="0" applyFont="1" applyFill="1" applyBorder="1" applyAlignment="1">
      <alignment horizontal="center" vertical="center"/>
    </xf>
    <xf numFmtId="177" fontId="14" fillId="0" borderId="1" xfId="0" applyNumberFormat="1" applyFont="1" applyFill="1" applyBorder="1" applyAlignment="1">
      <alignment horizontal="center" vertical="center"/>
    </xf>
    <xf numFmtId="177" fontId="18" fillId="0" borderId="1" xfId="0" applyNumberFormat="1" applyFont="1" applyFill="1" applyBorder="1" applyAlignment="1">
      <alignment horizontal="center" vertical="center"/>
    </xf>
    <xf numFmtId="176" fontId="19" fillId="0" borderId="1" xfId="0" applyNumberFormat="1" applyFont="1" applyFill="1" applyBorder="1" applyAlignment="1">
      <alignment horizontal="center" vertical="center"/>
    </xf>
    <xf numFmtId="176" fontId="19" fillId="0" borderId="1" xfId="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177" fontId="18" fillId="0" borderId="1" xfId="0" applyNumberFormat="1" applyFont="1" applyFill="1" applyBorder="1" applyAlignment="1">
      <alignment horizontal="center" vertical="center"/>
    </xf>
    <xf numFmtId="176" fontId="19" fillId="0" borderId="1" xfId="0" applyNumberFormat="1" applyFont="1" applyFill="1" applyBorder="1" applyAlignment="1" applyProtection="1">
      <alignment horizontal="center" vertical="center"/>
    </xf>
    <xf numFmtId="177" fontId="21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top" wrapText="1"/>
    </xf>
    <xf numFmtId="0" fontId="18" fillId="0" borderId="1" xfId="0" applyFont="1" applyFill="1" applyBorder="1" applyAlignment="1">
      <alignment horizontal="left" vertical="top" wrapText="1"/>
    </xf>
    <xf numFmtId="178" fontId="13" fillId="0" borderId="1" xfId="0" applyNumberFormat="1" applyFont="1" applyFill="1" applyBorder="1" applyAlignment="1">
      <alignment horizontal="center" vertical="center"/>
    </xf>
    <xf numFmtId="183" fontId="14" fillId="0" borderId="1" xfId="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left" vertical="center" wrapText="1"/>
    </xf>
    <xf numFmtId="176" fontId="18" fillId="0" borderId="1" xfId="0" applyNumberFormat="1" applyFont="1" applyFill="1" applyBorder="1" applyAlignment="1">
      <alignment horizontal="left" vertical="center" wrapText="1"/>
    </xf>
    <xf numFmtId="0" fontId="23" fillId="0" borderId="1" xfId="0" applyFont="1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常规 2 9" xfId="32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3 8" xfId="5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E4DFEC"/>
      <color rgb="00FDE9D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24"/>
  <sheetViews>
    <sheetView tabSelected="1" zoomScale="70" zoomScaleNormal="70" workbookViewId="0">
      <pane ySplit="4" topLeftCell="A5" activePane="bottomLeft" state="frozen"/>
      <selection/>
      <selection pane="bottomLeft" activeCell="O5" sqref="O5"/>
    </sheetView>
  </sheetViews>
  <sheetFormatPr defaultColWidth="9" defaultRowHeight="13.5"/>
  <cols>
    <col min="1" max="1" width="7.09166666666667" style="1" customWidth="1"/>
    <col min="2" max="2" width="9" style="1" customWidth="1"/>
    <col min="3" max="3" width="12" style="1" customWidth="1"/>
    <col min="4" max="4" width="9" style="1"/>
    <col min="5" max="5" width="15.6333333333333" style="1" customWidth="1"/>
    <col min="6" max="6" width="6.06666666666667" style="10" customWidth="1"/>
    <col min="7" max="7" width="8" style="10" customWidth="1"/>
    <col min="8" max="8" width="5.71666666666667" style="10" customWidth="1"/>
    <col min="9" max="9" width="11.375" style="1" hidden="1" customWidth="1"/>
    <col min="10" max="10" width="12.9083333333333" style="11" customWidth="1"/>
    <col min="11" max="11" width="10.525" style="1" hidden="1" customWidth="1"/>
    <col min="12" max="12" width="12.15" style="11" customWidth="1"/>
    <col min="13" max="13" width="12.1416666666667" style="1" customWidth="1"/>
    <col min="14" max="14" width="5.90833333333333" style="1" customWidth="1"/>
    <col min="15" max="15" width="19.6333333333333" style="12" customWidth="1"/>
    <col min="16" max="16" width="9.825" style="12" customWidth="1"/>
    <col min="17" max="17" width="5.63333333333333" style="13" customWidth="1"/>
    <col min="18" max="18" width="27.1416666666667" style="14" customWidth="1"/>
    <col min="19" max="19" width="6.06666666666667" style="15" customWidth="1"/>
    <col min="20" max="20" width="21.0666666666667" style="16" customWidth="1"/>
    <col min="21" max="21" width="6.95833333333333" style="10" customWidth="1"/>
    <col min="22" max="22" width="17.375" style="17"/>
    <col min="23" max="23" width="11.6333333333333" style="1" customWidth="1"/>
    <col min="24" max="24" width="9.28333333333333" style="1" customWidth="1"/>
  </cols>
  <sheetData>
    <row r="1" s="1" customFormat="1" ht="15" spans="1:25">
      <c r="A1" s="18" t="s">
        <v>0</v>
      </c>
      <c r="B1" s="19"/>
      <c r="C1" s="19"/>
      <c r="D1" s="19"/>
      <c r="E1" s="19"/>
      <c r="F1" s="20"/>
      <c r="G1" s="20"/>
      <c r="H1" s="20"/>
      <c r="I1" s="19"/>
      <c r="J1" s="35"/>
      <c r="K1" s="19"/>
      <c r="L1" s="35"/>
      <c r="M1" s="19"/>
      <c r="N1" s="19"/>
      <c r="O1" s="36"/>
      <c r="P1" s="36"/>
      <c r="Q1" s="55"/>
      <c r="R1" s="55"/>
      <c r="S1" s="56"/>
      <c r="T1" s="36"/>
      <c r="U1" s="20"/>
      <c r="V1" s="57"/>
      <c r="W1" s="19"/>
      <c r="X1" s="19"/>
      <c r="Y1" s="19"/>
    </row>
    <row r="2" ht="61" customHeight="1" spans="1:25">
      <c r="A2" s="21" t="s">
        <v>1</v>
      </c>
      <c r="B2" s="22"/>
      <c r="C2" s="22"/>
      <c r="D2" s="22"/>
      <c r="E2" s="22"/>
      <c r="F2" s="22"/>
      <c r="G2" s="21"/>
      <c r="H2" s="21"/>
      <c r="I2" s="21"/>
      <c r="J2" s="37"/>
      <c r="K2" s="21"/>
      <c r="L2" s="37"/>
      <c r="M2" s="22"/>
      <c r="N2" s="21"/>
      <c r="O2" s="38"/>
      <c r="P2" s="38"/>
      <c r="Q2" s="21"/>
      <c r="R2" s="22"/>
      <c r="S2" s="21"/>
      <c r="T2" s="38"/>
      <c r="U2" s="21"/>
      <c r="V2" s="58"/>
      <c r="W2" s="22"/>
      <c r="X2" s="21"/>
      <c r="Y2" s="21"/>
    </row>
    <row r="3" s="2" customFormat="1" ht="31.5" customHeight="1" spans="1:25">
      <c r="A3" s="23" t="s">
        <v>2</v>
      </c>
      <c r="B3" s="23" t="s">
        <v>3</v>
      </c>
      <c r="C3" s="23" t="s">
        <v>4</v>
      </c>
      <c r="D3" s="23" t="s">
        <v>5</v>
      </c>
      <c r="E3" s="23" t="s">
        <v>6</v>
      </c>
      <c r="F3" s="24" t="s">
        <v>7</v>
      </c>
      <c r="G3" s="25"/>
      <c r="H3" s="25"/>
      <c r="I3" s="25"/>
      <c r="J3" s="39"/>
      <c r="K3" s="27" t="s">
        <v>8</v>
      </c>
      <c r="L3" s="40" t="s">
        <v>9</v>
      </c>
      <c r="M3" s="27" t="s">
        <v>10</v>
      </c>
      <c r="N3" s="41"/>
      <c r="O3" s="42"/>
      <c r="P3" s="42"/>
      <c r="Q3" s="41"/>
      <c r="R3" s="41"/>
      <c r="S3" s="41"/>
      <c r="T3" s="42"/>
      <c r="U3" s="41"/>
      <c r="V3" s="59"/>
      <c r="W3" s="60" t="s">
        <v>11</v>
      </c>
      <c r="X3" s="40" t="s">
        <v>12</v>
      </c>
      <c r="Y3" s="27" t="s">
        <v>13</v>
      </c>
    </row>
    <row r="4" s="2" customFormat="1" ht="68.15" customHeight="1" spans="1:25">
      <c r="A4" s="26"/>
      <c r="B4" s="26"/>
      <c r="C4" s="26"/>
      <c r="D4" s="26"/>
      <c r="E4" s="26"/>
      <c r="F4" s="27" t="s">
        <v>14</v>
      </c>
      <c r="G4" s="27" t="s">
        <v>15</v>
      </c>
      <c r="H4" s="27" t="s">
        <v>16</v>
      </c>
      <c r="I4" s="27" t="s">
        <v>17</v>
      </c>
      <c r="J4" s="40" t="s">
        <v>18</v>
      </c>
      <c r="K4" s="41"/>
      <c r="L4" s="43"/>
      <c r="M4" s="27" t="s">
        <v>19</v>
      </c>
      <c r="N4" s="27" t="s">
        <v>17</v>
      </c>
      <c r="O4" s="44" t="s">
        <v>20</v>
      </c>
      <c r="P4" s="45" t="s">
        <v>21</v>
      </c>
      <c r="Q4" s="27" t="s">
        <v>17</v>
      </c>
      <c r="R4" s="27" t="s">
        <v>22</v>
      </c>
      <c r="S4" s="27" t="s">
        <v>17</v>
      </c>
      <c r="T4" s="27" t="s">
        <v>23</v>
      </c>
      <c r="U4" s="27" t="s">
        <v>17</v>
      </c>
      <c r="V4" s="61" t="s">
        <v>24</v>
      </c>
      <c r="W4" s="62"/>
      <c r="X4" s="43"/>
      <c r="Y4" s="41"/>
    </row>
    <row r="5" s="3" customFormat="1" ht="170" customHeight="1" spans="1:25">
      <c r="A5" s="28">
        <v>1</v>
      </c>
      <c r="B5" s="29" t="s">
        <v>25</v>
      </c>
      <c r="C5" s="30">
        <v>2018021568</v>
      </c>
      <c r="D5" s="29" t="s">
        <v>26</v>
      </c>
      <c r="E5" s="29" t="s">
        <v>27</v>
      </c>
      <c r="F5" s="28">
        <v>100</v>
      </c>
      <c r="G5" s="28">
        <v>90</v>
      </c>
      <c r="H5" s="28">
        <v>72</v>
      </c>
      <c r="I5" s="33">
        <f t="shared" ref="I5:I31" si="0">F5*0.4+G5*0.3+H5*0.3</f>
        <v>88.6</v>
      </c>
      <c r="J5" s="46">
        <f>F5*0.4+G5*0.3+H5*0.3</f>
        <v>88.6</v>
      </c>
      <c r="K5" s="47">
        <v>79.243884</v>
      </c>
      <c r="L5" s="46">
        <v>79.243884</v>
      </c>
      <c r="M5" s="48" t="s">
        <v>28</v>
      </c>
      <c r="N5" s="33">
        <v>0</v>
      </c>
      <c r="O5" s="48" t="s">
        <v>28</v>
      </c>
      <c r="P5" s="49" t="s">
        <v>28</v>
      </c>
      <c r="Q5" s="28">
        <v>0</v>
      </c>
      <c r="R5" s="63" t="s">
        <v>29</v>
      </c>
      <c r="S5" s="28">
        <v>13</v>
      </c>
      <c r="T5" s="29" t="s">
        <v>28</v>
      </c>
      <c r="U5" s="28">
        <v>0</v>
      </c>
      <c r="V5" s="46">
        <f t="shared" ref="V5:V31" si="1">(N5+Q5+S5+U5)/13*100</f>
        <v>100</v>
      </c>
      <c r="W5" s="64">
        <v>0</v>
      </c>
      <c r="X5" s="54">
        <f>J5*0.1+L5*0.7+V5*0.2+W5</f>
        <v>84.3307188</v>
      </c>
      <c r="Y5" s="33"/>
    </row>
    <row r="6" s="3" customFormat="1" ht="60" spans="1:25">
      <c r="A6" s="28">
        <v>2</v>
      </c>
      <c r="B6" s="29" t="s">
        <v>30</v>
      </c>
      <c r="C6" s="30">
        <v>2018021607</v>
      </c>
      <c r="D6" s="29" t="s">
        <v>26</v>
      </c>
      <c r="E6" s="29" t="s">
        <v>27</v>
      </c>
      <c r="F6" s="28">
        <v>98</v>
      </c>
      <c r="G6" s="28">
        <v>30</v>
      </c>
      <c r="H6" s="28">
        <v>0.4</v>
      </c>
      <c r="I6" s="33">
        <f t="shared" si="0"/>
        <v>48.32</v>
      </c>
      <c r="J6" s="46">
        <f>F6*0.4+G6*0.3+H6*0.3</f>
        <v>48.32</v>
      </c>
      <c r="K6" s="47">
        <v>82.506608696</v>
      </c>
      <c r="L6" s="46">
        <v>82.506608696</v>
      </c>
      <c r="M6" s="48" t="s">
        <v>28</v>
      </c>
      <c r="N6" s="33">
        <v>0</v>
      </c>
      <c r="O6" s="48" t="s">
        <v>28</v>
      </c>
      <c r="P6" s="49" t="s">
        <v>28</v>
      </c>
      <c r="Q6" s="28">
        <v>0</v>
      </c>
      <c r="R6" s="63" t="s">
        <v>31</v>
      </c>
      <c r="S6" s="28">
        <v>5</v>
      </c>
      <c r="T6" s="65" t="s">
        <v>32</v>
      </c>
      <c r="U6" s="33">
        <v>5</v>
      </c>
      <c r="V6" s="46">
        <f t="shared" si="1"/>
        <v>76.9230769230769</v>
      </c>
      <c r="W6" s="64">
        <v>0</v>
      </c>
      <c r="X6" s="54">
        <f>J6*0.1+L6*0.7+V6*0.2+W6</f>
        <v>77.9712414718154</v>
      </c>
      <c r="Y6" s="33"/>
    </row>
    <row r="7" s="3" customFormat="1" ht="42" customHeight="1" spans="1:25">
      <c r="A7" s="28">
        <v>3</v>
      </c>
      <c r="B7" s="29" t="s">
        <v>33</v>
      </c>
      <c r="C7" s="30">
        <v>2018021616</v>
      </c>
      <c r="D7" s="29" t="s">
        <v>26</v>
      </c>
      <c r="E7" s="29" t="s">
        <v>27</v>
      </c>
      <c r="F7" s="28">
        <v>100</v>
      </c>
      <c r="G7" s="28">
        <v>90</v>
      </c>
      <c r="H7" s="28">
        <v>24.4</v>
      </c>
      <c r="I7" s="33">
        <f t="shared" si="0"/>
        <v>74.32</v>
      </c>
      <c r="J7" s="46">
        <f>F7*0.4+G7*0.3+H7*0.3</f>
        <v>74.32</v>
      </c>
      <c r="K7" s="47">
        <v>83.74808696</v>
      </c>
      <c r="L7" s="46">
        <v>83.74808696</v>
      </c>
      <c r="M7" s="48" t="s">
        <v>28</v>
      </c>
      <c r="N7" s="33">
        <v>0</v>
      </c>
      <c r="O7" s="48" t="s">
        <v>28</v>
      </c>
      <c r="P7" s="49" t="s">
        <v>28</v>
      </c>
      <c r="Q7" s="28">
        <v>0</v>
      </c>
      <c r="R7" s="29" t="s">
        <v>28</v>
      </c>
      <c r="S7" s="28">
        <v>0</v>
      </c>
      <c r="T7" s="29" t="s">
        <v>28</v>
      </c>
      <c r="U7" s="28">
        <v>0</v>
      </c>
      <c r="V7" s="46">
        <f t="shared" si="1"/>
        <v>0</v>
      </c>
      <c r="W7" s="64">
        <v>0</v>
      </c>
      <c r="X7" s="54">
        <f>J7*0.1+L7*0.7+V7*0.2+W7</f>
        <v>66.055660872</v>
      </c>
      <c r="Y7" s="33"/>
    </row>
    <row r="8" s="3" customFormat="1" ht="37" customHeight="1" spans="1:25">
      <c r="A8" s="28">
        <v>4</v>
      </c>
      <c r="B8" s="29" t="s">
        <v>34</v>
      </c>
      <c r="C8" s="30">
        <v>2018021618</v>
      </c>
      <c r="D8" s="29" t="s">
        <v>26</v>
      </c>
      <c r="E8" s="29" t="s">
        <v>27</v>
      </c>
      <c r="F8" s="28">
        <v>100</v>
      </c>
      <c r="G8" s="28">
        <v>80</v>
      </c>
      <c r="H8" s="28">
        <v>50.2</v>
      </c>
      <c r="I8" s="33">
        <f t="shared" si="0"/>
        <v>79.06</v>
      </c>
      <c r="J8" s="46">
        <f>F8*0.4+G8*0.3+H8*0.3</f>
        <v>79.06</v>
      </c>
      <c r="K8" s="47">
        <v>82.3599</v>
      </c>
      <c r="L8" s="46">
        <v>82.3599</v>
      </c>
      <c r="M8" s="48" t="s">
        <v>28</v>
      </c>
      <c r="N8" s="33">
        <v>0</v>
      </c>
      <c r="O8" s="48" t="s">
        <v>28</v>
      </c>
      <c r="P8" s="49" t="s">
        <v>28</v>
      </c>
      <c r="Q8" s="28">
        <v>0</v>
      </c>
      <c r="R8" s="29" t="s">
        <v>28</v>
      </c>
      <c r="S8" s="28">
        <v>0</v>
      </c>
      <c r="T8" s="29" t="s">
        <v>28</v>
      </c>
      <c r="U8" s="28">
        <v>0</v>
      </c>
      <c r="V8" s="46">
        <f t="shared" si="1"/>
        <v>0</v>
      </c>
      <c r="W8" s="64">
        <v>0</v>
      </c>
      <c r="X8" s="54">
        <f>J8*0.1+L8*0.7+V8*0.2+W8</f>
        <v>65.55793</v>
      </c>
      <c r="Y8" s="33"/>
    </row>
    <row r="9" s="3" customFormat="1" ht="46" customHeight="1" spans="1:25">
      <c r="A9" s="28">
        <v>5</v>
      </c>
      <c r="B9" s="29" t="s">
        <v>35</v>
      </c>
      <c r="C9" s="30" t="s">
        <v>36</v>
      </c>
      <c r="D9" s="29" t="s">
        <v>26</v>
      </c>
      <c r="E9" s="29" t="s">
        <v>27</v>
      </c>
      <c r="F9" s="28">
        <v>99</v>
      </c>
      <c r="G9" s="28">
        <v>90</v>
      </c>
      <c r="H9" s="28">
        <v>28.2</v>
      </c>
      <c r="I9" s="33">
        <f t="shared" si="0"/>
        <v>75.06</v>
      </c>
      <c r="J9" s="46">
        <f>F9*0.4+G9*0.3+H9*0.3</f>
        <v>75.06</v>
      </c>
      <c r="K9" s="47">
        <v>80.02</v>
      </c>
      <c r="L9" s="46">
        <v>80.02</v>
      </c>
      <c r="M9" s="48" t="s">
        <v>28</v>
      </c>
      <c r="N9" s="33">
        <v>0</v>
      </c>
      <c r="O9" s="48" t="s">
        <v>28</v>
      </c>
      <c r="P9" s="49" t="s">
        <v>28</v>
      </c>
      <c r="Q9" s="28">
        <v>0</v>
      </c>
      <c r="R9" s="29" t="s">
        <v>28</v>
      </c>
      <c r="S9" s="28">
        <v>0</v>
      </c>
      <c r="T9" s="29" t="s">
        <v>28</v>
      </c>
      <c r="U9" s="28">
        <v>0</v>
      </c>
      <c r="V9" s="46">
        <f t="shared" si="1"/>
        <v>0</v>
      </c>
      <c r="W9" s="64">
        <v>0</v>
      </c>
      <c r="X9" s="54">
        <f>J9*0.1+L9*0.7+V9*0.2+W9</f>
        <v>63.52</v>
      </c>
      <c r="Y9" s="33"/>
    </row>
    <row r="10" s="3" customFormat="1" ht="46" customHeight="1" spans="1:25">
      <c r="A10" s="28">
        <v>6</v>
      </c>
      <c r="B10" s="29" t="s">
        <v>37</v>
      </c>
      <c r="C10" s="30">
        <v>2018021606</v>
      </c>
      <c r="D10" s="29" t="s">
        <v>26</v>
      </c>
      <c r="E10" s="29" t="s">
        <v>27</v>
      </c>
      <c r="F10" s="28">
        <v>95</v>
      </c>
      <c r="G10" s="28">
        <v>90</v>
      </c>
      <c r="H10" s="28">
        <v>7</v>
      </c>
      <c r="I10" s="33">
        <f t="shared" si="0"/>
        <v>67.1</v>
      </c>
      <c r="J10" s="46">
        <f>F10*0.4+G10*0.3+H10*0.3</f>
        <v>67.1</v>
      </c>
      <c r="K10" s="47">
        <v>80.793565</v>
      </c>
      <c r="L10" s="46">
        <v>80.793565</v>
      </c>
      <c r="M10" s="48" t="s">
        <v>28</v>
      </c>
      <c r="N10" s="33">
        <v>0</v>
      </c>
      <c r="O10" s="48" t="s">
        <v>28</v>
      </c>
      <c r="P10" s="49" t="s">
        <v>28</v>
      </c>
      <c r="Q10" s="28">
        <v>0</v>
      </c>
      <c r="R10" s="29" t="s">
        <v>28</v>
      </c>
      <c r="S10" s="28">
        <v>0</v>
      </c>
      <c r="T10" s="29" t="s">
        <v>28</v>
      </c>
      <c r="U10" s="28">
        <v>0</v>
      </c>
      <c r="V10" s="46">
        <f t="shared" si="1"/>
        <v>0</v>
      </c>
      <c r="W10" s="64">
        <v>0</v>
      </c>
      <c r="X10" s="54">
        <f>J10*0.1+L10*0.7+V10*0.2+W10</f>
        <v>63.2654955</v>
      </c>
      <c r="Y10" s="33"/>
    </row>
    <row r="11" s="3" customFormat="1" ht="46" customHeight="1" spans="1:25">
      <c r="A11" s="28">
        <v>7</v>
      </c>
      <c r="B11" s="29" t="s">
        <v>38</v>
      </c>
      <c r="C11" s="30" t="s">
        <v>39</v>
      </c>
      <c r="D11" s="29" t="s">
        <v>26</v>
      </c>
      <c r="E11" s="29" t="s">
        <v>27</v>
      </c>
      <c r="F11" s="28">
        <v>100</v>
      </c>
      <c r="G11" s="28">
        <v>50</v>
      </c>
      <c r="H11" s="28">
        <v>4</v>
      </c>
      <c r="I11" s="33">
        <f t="shared" si="0"/>
        <v>56.2</v>
      </c>
      <c r="J11" s="46">
        <f>F11*0.4+G11*0.3+H11*0.3</f>
        <v>56.2</v>
      </c>
      <c r="K11" s="47">
        <v>82.0045217391304</v>
      </c>
      <c r="L11" s="46">
        <v>82.0045217391304</v>
      </c>
      <c r="M11" s="48" t="s">
        <v>28</v>
      </c>
      <c r="N11" s="33">
        <v>0</v>
      </c>
      <c r="O11" s="48" t="s">
        <v>28</v>
      </c>
      <c r="P11" s="49" t="s">
        <v>28</v>
      </c>
      <c r="Q11" s="28">
        <v>0</v>
      </c>
      <c r="R11" s="29" t="s">
        <v>28</v>
      </c>
      <c r="S11" s="28">
        <v>0</v>
      </c>
      <c r="T11" s="29" t="s">
        <v>28</v>
      </c>
      <c r="U11" s="28">
        <v>0</v>
      </c>
      <c r="V11" s="46">
        <f t="shared" si="1"/>
        <v>0</v>
      </c>
      <c r="W11" s="64">
        <v>0</v>
      </c>
      <c r="X11" s="54">
        <f>J11*0.1+L11*0.7+V11*0.2+W11</f>
        <v>63.0231652173913</v>
      </c>
      <c r="Y11" s="33"/>
    </row>
    <row r="12" s="3" customFormat="1" ht="51" customHeight="1" spans="1:25">
      <c r="A12" s="28">
        <v>8</v>
      </c>
      <c r="B12" s="29" t="s">
        <v>40</v>
      </c>
      <c r="C12" s="30">
        <v>2018021569</v>
      </c>
      <c r="D12" s="29" t="s">
        <v>26</v>
      </c>
      <c r="E12" s="29" t="s">
        <v>27</v>
      </c>
      <c r="F12" s="28">
        <v>100</v>
      </c>
      <c r="G12" s="28">
        <v>30</v>
      </c>
      <c r="H12" s="28">
        <v>4.4</v>
      </c>
      <c r="I12" s="33">
        <f t="shared" si="0"/>
        <v>50.32</v>
      </c>
      <c r="J12" s="46">
        <f>F12*0.4+G12*0.3+H12*0.3</f>
        <v>50.32</v>
      </c>
      <c r="K12" s="47">
        <v>76.22841</v>
      </c>
      <c r="L12" s="46">
        <v>76.22841</v>
      </c>
      <c r="M12" s="48" t="s">
        <v>28</v>
      </c>
      <c r="N12" s="33">
        <v>0</v>
      </c>
      <c r="O12" s="48" t="s">
        <v>28</v>
      </c>
      <c r="P12" s="49" t="s">
        <v>28</v>
      </c>
      <c r="Q12" s="28">
        <v>0</v>
      </c>
      <c r="R12" s="63" t="s">
        <v>41</v>
      </c>
      <c r="S12" s="28">
        <v>3</v>
      </c>
      <c r="T12" s="29" t="s">
        <v>28</v>
      </c>
      <c r="U12" s="28">
        <v>0</v>
      </c>
      <c r="V12" s="46">
        <f t="shared" si="1"/>
        <v>23.0769230769231</v>
      </c>
      <c r="W12" s="64">
        <v>0</v>
      </c>
      <c r="X12" s="54">
        <f>J12*0.1+L12*0.7+V12*0.2+W12</f>
        <v>63.0072716153846</v>
      </c>
      <c r="Y12" s="33"/>
    </row>
    <row r="13" s="3" customFormat="1" ht="46" customHeight="1" spans="1:25">
      <c r="A13" s="28">
        <v>9</v>
      </c>
      <c r="B13" s="29" t="s">
        <v>42</v>
      </c>
      <c r="C13" s="30">
        <v>208021612</v>
      </c>
      <c r="D13" s="29" t="s">
        <v>26</v>
      </c>
      <c r="E13" s="29" t="s">
        <v>27</v>
      </c>
      <c r="F13" s="28">
        <v>95</v>
      </c>
      <c r="G13" s="28">
        <v>70</v>
      </c>
      <c r="H13" s="28">
        <v>2.4</v>
      </c>
      <c r="I13" s="33">
        <f t="shared" si="0"/>
        <v>59.72</v>
      </c>
      <c r="J13" s="46">
        <f>F13*0.4+G13*0.3+H13*0.3</f>
        <v>59.72</v>
      </c>
      <c r="K13" s="47">
        <v>79.66417</v>
      </c>
      <c r="L13" s="46">
        <v>79.66417</v>
      </c>
      <c r="M13" s="48" t="s">
        <v>28</v>
      </c>
      <c r="N13" s="33">
        <v>0</v>
      </c>
      <c r="O13" s="48" t="s">
        <v>28</v>
      </c>
      <c r="P13" s="49" t="s">
        <v>28</v>
      </c>
      <c r="Q13" s="28">
        <v>0</v>
      </c>
      <c r="R13" s="29" t="s">
        <v>28</v>
      </c>
      <c r="S13" s="28">
        <v>0</v>
      </c>
      <c r="T13" s="29" t="s">
        <v>28</v>
      </c>
      <c r="U13" s="28">
        <v>0</v>
      </c>
      <c r="V13" s="46">
        <f t="shared" si="1"/>
        <v>0</v>
      </c>
      <c r="W13" s="64">
        <v>0</v>
      </c>
      <c r="X13" s="54">
        <f>J13*0.1+L13*0.7+V13*0.2+W13</f>
        <v>61.736919</v>
      </c>
      <c r="Y13" s="33"/>
    </row>
    <row r="14" s="3" customFormat="1" ht="46" customHeight="1" spans="1:25">
      <c r="A14" s="28">
        <v>10</v>
      </c>
      <c r="B14" s="29" t="s">
        <v>43</v>
      </c>
      <c r="C14" s="30">
        <v>2018021608</v>
      </c>
      <c r="D14" s="29" t="s">
        <v>26</v>
      </c>
      <c r="E14" s="29" t="s">
        <v>27</v>
      </c>
      <c r="F14" s="28">
        <v>95</v>
      </c>
      <c r="G14" s="28">
        <v>30</v>
      </c>
      <c r="H14" s="28">
        <v>16.8</v>
      </c>
      <c r="I14" s="33">
        <f t="shared" si="0"/>
        <v>52.04</v>
      </c>
      <c r="J14" s="46">
        <f>F14*0.4+G14*0.3+H14*0.3</f>
        <v>52.04</v>
      </c>
      <c r="K14" s="47">
        <v>80.642521739</v>
      </c>
      <c r="L14" s="46">
        <v>80.642521739</v>
      </c>
      <c r="M14" s="48" t="s">
        <v>28</v>
      </c>
      <c r="N14" s="33">
        <v>0</v>
      </c>
      <c r="O14" s="48" t="s">
        <v>28</v>
      </c>
      <c r="P14" s="49" t="s">
        <v>28</v>
      </c>
      <c r="Q14" s="28">
        <v>0</v>
      </c>
      <c r="R14" s="29" t="s">
        <v>28</v>
      </c>
      <c r="S14" s="28">
        <v>0</v>
      </c>
      <c r="T14" s="29" t="s">
        <v>28</v>
      </c>
      <c r="U14" s="28">
        <v>0</v>
      </c>
      <c r="V14" s="46">
        <f t="shared" si="1"/>
        <v>0</v>
      </c>
      <c r="W14" s="64">
        <v>0</v>
      </c>
      <c r="X14" s="54">
        <f>J14*0.1+L14*0.7+V14*0.2+W14</f>
        <v>61.6537652173</v>
      </c>
      <c r="Y14" s="33"/>
    </row>
    <row r="15" s="3" customFormat="1" ht="46" customHeight="1" spans="1:25">
      <c r="A15" s="28">
        <v>11</v>
      </c>
      <c r="B15" s="29" t="s">
        <v>44</v>
      </c>
      <c r="C15" s="30">
        <v>2017021546</v>
      </c>
      <c r="D15" s="29" t="s">
        <v>26</v>
      </c>
      <c r="E15" s="29" t="s">
        <v>27</v>
      </c>
      <c r="F15" s="28">
        <v>100</v>
      </c>
      <c r="G15" s="28">
        <v>70</v>
      </c>
      <c r="H15" s="28">
        <v>11.4</v>
      </c>
      <c r="I15" s="33">
        <f t="shared" si="0"/>
        <v>64.42</v>
      </c>
      <c r="J15" s="46">
        <f>F15*0.4+G15*0.3+H15*0.3</f>
        <v>64.42</v>
      </c>
      <c r="K15" s="47">
        <v>78.82435</v>
      </c>
      <c r="L15" s="46">
        <v>78.82435</v>
      </c>
      <c r="M15" s="48" t="s">
        <v>28</v>
      </c>
      <c r="N15" s="33">
        <v>0</v>
      </c>
      <c r="O15" s="48" t="s">
        <v>28</v>
      </c>
      <c r="P15" s="49" t="s">
        <v>28</v>
      </c>
      <c r="Q15" s="28">
        <v>0</v>
      </c>
      <c r="R15" s="29" t="s">
        <v>28</v>
      </c>
      <c r="S15" s="28">
        <v>0</v>
      </c>
      <c r="T15" s="29" t="s">
        <v>28</v>
      </c>
      <c r="U15" s="28">
        <v>0</v>
      </c>
      <c r="V15" s="46">
        <f t="shared" si="1"/>
        <v>0</v>
      </c>
      <c r="W15" s="64">
        <v>0</v>
      </c>
      <c r="X15" s="54">
        <f>J15*0.1+L15*0.7+V15*0.2+W15</f>
        <v>61.619045</v>
      </c>
      <c r="Y15" s="33"/>
    </row>
    <row r="16" s="3" customFormat="1" ht="46" customHeight="1" spans="1:25">
      <c r="A16" s="28">
        <v>12</v>
      </c>
      <c r="B16" s="29" t="s">
        <v>45</v>
      </c>
      <c r="C16" s="30" t="s">
        <v>46</v>
      </c>
      <c r="D16" s="29" t="s">
        <v>26</v>
      </c>
      <c r="E16" s="29" t="s">
        <v>27</v>
      </c>
      <c r="F16" s="28">
        <v>100</v>
      </c>
      <c r="G16" s="28">
        <v>30</v>
      </c>
      <c r="H16" s="28">
        <v>0</v>
      </c>
      <c r="I16" s="33">
        <f t="shared" si="0"/>
        <v>49</v>
      </c>
      <c r="J16" s="46">
        <f>F16*0.4+G16*0.3+H16*0.3</f>
        <v>49</v>
      </c>
      <c r="K16" s="47">
        <v>80.8258550724638</v>
      </c>
      <c r="L16" s="46">
        <v>80.8258550724638</v>
      </c>
      <c r="M16" s="48" t="s">
        <v>28</v>
      </c>
      <c r="N16" s="33">
        <v>0</v>
      </c>
      <c r="O16" s="48" t="s">
        <v>28</v>
      </c>
      <c r="P16" s="49" t="s">
        <v>28</v>
      </c>
      <c r="Q16" s="28">
        <v>0</v>
      </c>
      <c r="R16" s="29" t="s">
        <v>28</v>
      </c>
      <c r="S16" s="28">
        <v>0</v>
      </c>
      <c r="T16" s="29" t="s">
        <v>28</v>
      </c>
      <c r="U16" s="28">
        <v>0</v>
      </c>
      <c r="V16" s="46">
        <f t="shared" si="1"/>
        <v>0</v>
      </c>
      <c r="W16" s="64">
        <v>0</v>
      </c>
      <c r="X16" s="54">
        <f>J16*0.1+L16*0.7+V16*0.2+W16</f>
        <v>61.4780985507247</v>
      </c>
      <c r="Y16" s="33"/>
    </row>
    <row r="17" s="3" customFormat="1" ht="46" customHeight="1" spans="1:25">
      <c r="A17" s="28">
        <v>13</v>
      </c>
      <c r="B17" s="29" t="s">
        <v>47</v>
      </c>
      <c r="C17" s="30" t="s">
        <v>48</v>
      </c>
      <c r="D17" s="29" t="s">
        <v>26</v>
      </c>
      <c r="E17" s="29" t="s">
        <v>27</v>
      </c>
      <c r="F17" s="28">
        <v>98</v>
      </c>
      <c r="G17" s="28">
        <v>30</v>
      </c>
      <c r="H17" s="28">
        <v>5.2</v>
      </c>
      <c r="I17" s="33">
        <f t="shared" si="0"/>
        <v>49.76</v>
      </c>
      <c r="J17" s="46">
        <f>F17*0.4+G17*0.3+H17*0.3</f>
        <v>49.76</v>
      </c>
      <c r="K17" s="47">
        <v>80.344</v>
      </c>
      <c r="L17" s="46">
        <v>80.344</v>
      </c>
      <c r="M17" s="48" t="s">
        <v>28</v>
      </c>
      <c r="N17" s="33">
        <v>0</v>
      </c>
      <c r="O17" s="48" t="s">
        <v>28</v>
      </c>
      <c r="P17" s="49" t="s">
        <v>28</v>
      </c>
      <c r="Q17" s="28">
        <v>0</v>
      </c>
      <c r="R17" s="29" t="s">
        <v>28</v>
      </c>
      <c r="S17" s="28">
        <v>0</v>
      </c>
      <c r="T17" s="29" t="s">
        <v>28</v>
      </c>
      <c r="U17" s="28">
        <v>0</v>
      </c>
      <c r="V17" s="46">
        <f t="shared" si="1"/>
        <v>0</v>
      </c>
      <c r="W17" s="64">
        <v>0</v>
      </c>
      <c r="X17" s="54">
        <f>J17*0.1+L17*0.7+V17*0.2+W17</f>
        <v>61.2168</v>
      </c>
      <c r="Y17" s="33"/>
    </row>
    <row r="18" s="3" customFormat="1" ht="39" customHeight="1" spans="1:25">
      <c r="A18" s="28">
        <v>14</v>
      </c>
      <c r="B18" s="29" t="s">
        <v>49</v>
      </c>
      <c r="C18" s="30">
        <v>2018021619</v>
      </c>
      <c r="D18" s="29" t="s">
        <v>26</v>
      </c>
      <c r="E18" s="29" t="s">
        <v>27</v>
      </c>
      <c r="F18" s="28">
        <v>99</v>
      </c>
      <c r="G18" s="28">
        <v>30</v>
      </c>
      <c r="H18" s="28">
        <v>0.4</v>
      </c>
      <c r="I18" s="33">
        <f t="shared" si="0"/>
        <v>48.72</v>
      </c>
      <c r="J18" s="46">
        <f>F18*0.4+G18*0.3+H18*0.3</f>
        <v>48.72</v>
      </c>
      <c r="K18" s="47">
        <v>80.224347826</v>
      </c>
      <c r="L18" s="46">
        <v>80.224347826</v>
      </c>
      <c r="M18" s="48" t="s">
        <v>28</v>
      </c>
      <c r="N18" s="33">
        <v>0</v>
      </c>
      <c r="O18" s="48" t="s">
        <v>28</v>
      </c>
      <c r="P18" s="49" t="s">
        <v>28</v>
      </c>
      <c r="Q18" s="28">
        <v>0</v>
      </c>
      <c r="R18" s="29" t="s">
        <v>28</v>
      </c>
      <c r="S18" s="28">
        <v>0</v>
      </c>
      <c r="T18" s="49" t="s">
        <v>28</v>
      </c>
      <c r="U18" s="33">
        <v>0</v>
      </c>
      <c r="V18" s="46">
        <f t="shared" si="1"/>
        <v>0</v>
      </c>
      <c r="W18" s="64">
        <v>0</v>
      </c>
      <c r="X18" s="54">
        <f>J18*0.1+L18*0.7+V18*0.2+W18</f>
        <v>61.0290434782</v>
      </c>
      <c r="Y18" s="33"/>
    </row>
    <row r="19" s="3" customFormat="1" ht="46" customHeight="1" spans="1:25">
      <c r="A19" s="28">
        <v>15</v>
      </c>
      <c r="B19" s="29" t="s">
        <v>50</v>
      </c>
      <c r="C19" s="30">
        <v>2018021566</v>
      </c>
      <c r="D19" s="29" t="s">
        <v>26</v>
      </c>
      <c r="E19" s="29" t="s">
        <v>27</v>
      </c>
      <c r="F19" s="28">
        <v>100</v>
      </c>
      <c r="G19" s="28">
        <v>30</v>
      </c>
      <c r="H19" s="28">
        <v>20.4</v>
      </c>
      <c r="I19" s="33">
        <f t="shared" si="0"/>
        <v>55.12</v>
      </c>
      <c r="J19" s="46">
        <f>F19*0.4+G19*0.3+H19*0.3</f>
        <v>55.12</v>
      </c>
      <c r="K19" s="47">
        <v>78.86457971</v>
      </c>
      <c r="L19" s="46">
        <v>78.86457971</v>
      </c>
      <c r="M19" s="48" t="s">
        <v>28</v>
      </c>
      <c r="N19" s="33">
        <v>0</v>
      </c>
      <c r="O19" s="48" t="s">
        <v>28</v>
      </c>
      <c r="P19" s="49" t="s">
        <v>28</v>
      </c>
      <c r="Q19" s="28">
        <v>0</v>
      </c>
      <c r="R19" s="29" t="s">
        <v>28</v>
      </c>
      <c r="S19" s="28">
        <v>0</v>
      </c>
      <c r="T19" s="29" t="s">
        <v>28</v>
      </c>
      <c r="U19" s="28">
        <v>0</v>
      </c>
      <c r="V19" s="46">
        <f t="shared" si="1"/>
        <v>0</v>
      </c>
      <c r="W19" s="64">
        <v>0</v>
      </c>
      <c r="X19" s="54">
        <f>J19*0.1+L19*0.7+V19*0.2+W19</f>
        <v>60.717205797</v>
      </c>
      <c r="Y19" s="33"/>
    </row>
    <row r="20" s="3" customFormat="1" ht="42" customHeight="1" spans="1:25">
      <c r="A20" s="28">
        <v>16</v>
      </c>
      <c r="B20" s="29" t="s">
        <v>51</v>
      </c>
      <c r="C20" s="30">
        <v>2018023048</v>
      </c>
      <c r="D20" s="29" t="s">
        <v>26</v>
      </c>
      <c r="E20" s="29" t="s">
        <v>27</v>
      </c>
      <c r="F20" s="28">
        <v>100</v>
      </c>
      <c r="G20" s="28">
        <v>80</v>
      </c>
      <c r="H20" s="28">
        <v>1.2</v>
      </c>
      <c r="I20" s="33">
        <f t="shared" si="0"/>
        <v>64.36</v>
      </c>
      <c r="J20" s="46">
        <f>F20*0.4+G20*0.3+H20*0.3</f>
        <v>64.36</v>
      </c>
      <c r="K20" s="47">
        <v>77.46</v>
      </c>
      <c r="L20" s="46">
        <v>77.46</v>
      </c>
      <c r="M20" s="48" t="s">
        <v>28</v>
      </c>
      <c r="N20" s="33">
        <v>0</v>
      </c>
      <c r="O20" s="48" t="s">
        <v>28</v>
      </c>
      <c r="P20" s="49" t="s">
        <v>28</v>
      </c>
      <c r="Q20" s="28">
        <v>0</v>
      </c>
      <c r="R20" s="29" t="s">
        <v>28</v>
      </c>
      <c r="S20" s="28">
        <v>0</v>
      </c>
      <c r="T20" s="29" t="s">
        <v>28</v>
      </c>
      <c r="U20" s="28">
        <v>0</v>
      </c>
      <c r="V20" s="46">
        <f t="shared" si="1"/>
        <v>0</v>
      </c>
      <c r="W20" s="64">
        <v>0</v>
      </c>
      <c r="X20" s="54">
        <f>J20*0.1+L20*0.7+V20*0.2+W20</f>
        <v>60.658</v>
      </c>
      <c r="Y20" s="33"/>
    </row>
    <row r="21" s="3" customFormat="1" ht="46" customHeight="1" spans="1:25">
      <c r="A21" s="28">
        <v>17</v>
      </c>
      <c r="B21" s="29" t="s">
        <v>52</v>
      </c>
      <c r="C21" s="30">
        <v>2018021622</v>
      </c>
      <c r="D21" s="29" t="s">
        <v>26</v>
      </c>
      <c r="E21" s="29" t="s">
        <v>27</v>
      </c>
      <c r="F21" s="28">
        <v>98</v>
      </c>
      <c r="G21" s="28">
        <v>30</v>
      </c>
      <c r="H21" s="28">
        <v>4</v>
      </c>
      <c r="I21" s="33">
        <f t="shared" si="0"/>
        <v>49.4</v>
      </c>
      <c r="J21" s="46">
        <f>F21*0.4+G21*0.3+H21*0.3</f>
        <v>49.4</v>
      </c>
      <c r="K21" s="47">
        <v>79.592347826087</v>
      </c>
      <c r="L21" s="46">
        <v>79.592347826087</v>
      </c>
      <c r="M21" s="48" t="s">
        <v>28</v>
      </c>
      <c r="N21" s="33">
        <v>0</v>
      </c>
      <c r="O21" s="48" t="s">
        <v>28</v>
      </c>
      <c r="P21" s="49" t="s">
        <v>28</v>
      </c>
      <c r="Q21" s="28">
        <v>0</v>
      </c>
      <c r="R21" s="29" t="s">
        <v>28</v>
      </c>
      <c r="S21" s="28">
        <v>0</v>
      </c>
      <c r="T21" s="29" t="s">
        <v>28</v>
      </c>
      <c r="U21" s="28">
        <v>0</v>
      </c>
      <c r="V21" s="46">
        <f t="shared" si="1"/>
        <v>0</v>
      </c>
      <c r="W21" s="64">
        <v>0</v>
      </c>
      <c r="X21" s="54">
        <f>J21*0.1+L21*0.7+V21*0.2+W21</f>
        <v>60.6546434782609</v>
      </c>
      <c r="Y21" s="33"/>
    </row>
    <row r="22" s="3" customFormat="1" ht="34" customHeight="1" spans="1:25">
      <c r="A22" s="28">
        <v>18</v>
      </c>
      <c r="B22" s="29" t="s">
        <v>53</v>
      </c>
      <c r="C22" s="30">
        <v>2018021605</v>
      </c>
      <c r="D22" s="29" t="s">
        <v>26</v>
      </c>
      <c r="E22" s="29" t="s">
        <v>27</v>
      </c>
      <c r="F22" s="28">
        <v>93</v>
      </c>
      <c r="G22" s="28">
        <v>90</v>
      </c>
      <c r="H22" s="28">
        <v>28.6</v>
      </c>
      <c r="I22" s="33">
        <f t="shared" si="0"/>
        <v>72.78</v>
      </c>
      <c r="J22" s="46">
        <f>F22*0.4+G22*0.3+H22*0.3</f>
        <v>72.78</v>
      </c>
      <c r="K22" s="47">
        <v>76.19</v>
      </c>
      <c r="L22" s="46">
        <v>76.19</v>
      </c>
      <c r="M22" s="48" t="s">
        <v>28</v>
      </c>
      <c r="N22" s="33">
        <v>0</v>
      </c>
      <c r="O22" s="48" t="s">
        <v>28</v>
      </c>
      <c r="P22" s="49" t="s">
        <v>28</v>
      </c>
      <c r="Q22" s="28">
        <v>0</v>
      </c>
      <c r="R22" s="29" t="s">
        <v>28</v>
      </c>
      <c r="S22" s="28">
        <v>0</v>
      </c>
      <c r="T22" s="29" t="s">
        <v>28</v>
      </c>
      <c r="U22" s="28">
        <v>0</v>
      </c>
      <c r="V22" s="46">
        <f t="shared" si="1"/>
        <v>0</v>
      </c>
      <c r="W22" s="64">
        <v>0</v>
      </c>
      <c r="X22" s="54">
        <f>J22*0.1+L22*0.7+V22*0.2+W22</f>
        <v>60.611</v>
      </c>
      <c r="Y22" s="33"/>
    </row>
    <row r="23" s="3" customFormat="1" ht="46" customHeight="1" spans="1:25">
      <c r="A23" s="28">
        <v>19</v>
      </c>
      <c r="B23" s="29" t="s">
        <v>54</v>
      </c>
      <c r="C23" s="30" t="s">
        <v>55</v>
      </c>
      <c r="D23" s="29" t="s">
        <v>26</v>
      </c>
      <c r="E23" s="29" t="s">
        <v>27</v>
      </c>
      <c r="F23" s="28">
        <v>93</v>
      </c>
      <c r="G23" s="28">
        <v>50</v>
      </c>
      <c r="H23" s="28">
        <v>0.8</v>
      </c>
      <c r="I23" s="33">
        <f t="shared" si="0"/>
        <v>52.44</v>
      </c>
      <c r="J23" s="46">
        <f>F23*0.4+G23*0.3+H23*0.3</f>
        <v>52.44</v>
      </c>
      <c r="K23" s="47">
        <v>78.1994782608696</v>
      </c>
      <c r="L23" s="46">
        <v>78.1994782608696</v>
      </c>
      <c r="M23" s="48" t="s">
        <v>28</v>
      </c>
      <c r="N23" s="33">
        <v>0</v>
      </c>
      <c r="O23" s="48" t="s">
        <v>28</v>
      </c>
      <c r="P23" s="49" t="s">
        <v>28</v>
      </c>
      <c r="Q23" s="28">
        <v>0</v>
      </c>
      <c r="R23" s="29" t="s">
        <v>28</v>
      </c>
      <c r="S23" s="28">
        <v>0</v>
      </c>
      <c r="T23" s="29" t="s">
        <v>28</v>
      </c>
      <c r="U23" s="28">
        <v>0</v>
      </c>
      <c r="V23" s="46">
        <f t="shared" si="1"/>
        <v>0</v>
      </c>
      <c r="W23" s="64">
        <v>0.5</v>
      </c>
      <c r="X23" s="54">
        <f>J23*0.1+L23*0.7+V23*0.2+W23</f>
        <v>60.4836347826087</v>
      </c>
      <c r="Y23" s="33"/>
    </row>
    <row r="24" s="3" customFormat="1" ht="46" customHeight="1" spans="1:25">
      <c r="A24" s="28">
        <v>20</v>
      </c>
      <c r="B24" s="29" t="s">
        <v>56</v>
      </c>
      <c r="C24" s="30">
        <v>2018021621</v>
      </c>
      <c r="D24" s="29" t="s">
        <v>26</v>
      </c>
      <c r="E24" s="29" t="s">
        <v>27</v>
      </c>
      <c r="F24" s="28">
        <v>98</v>
      </c>
      <c r="G24" s="28">
        <v>30</v>
      </c>
      <c r="H24" s="28">
        <v>3.2</v>
      </c>
      <c r="I24" s="33">
        <f t="shared" si="0"/>
        <v>49.16</v>
      </c>
      <c r="J24" s="46">
        <f>F24*0.4+G24*0.3+H24*0.3</f>
        <v>49.16</v>
      </c>
      <c r="K24" s="47">
        <v>79.000695652</v>
      </c>
      <c r="L24" s="46">
        <v>79.000695652</v>
      </c>
      <c r="M24" s="48" t="s">
        <v>28</v>
      </c>
      <c r="N24" s="33">
        <v>0</v>
      </c>
      <c r="O24" s="48" t="s">
        <v>28</v>
      </c>
      <c r="P24" s="49" t="s">
        <v>28</v>
      </c>
      <c r="Q24" s="28">
        <v>0</v>
      </c>
      <c r="R24" s="29" t="s">
        <v>28</v>
      </c>
      <c r="S24" s="28">
        <v>0</v>
      </c>
      <c r="T24" s="29" t="s">
        <v>28</v>
      </c>
      <c r="U24" s="28">
        <v>0</v>
      </c>
      <c r="V24" s="46">
        <f t="shared" si="1"/>
        <v>0</v>
      </c>
      <c r="W24" s="64">
        <v>0</v>
      </c>
      <c r="X24" s="54">
        <f>J24*0.1+L24*0.7+V24*0.2+W24</f>
        <v>60.2164869564</v>
      </c>
      <c r="Y24" s="33"/>
    </row>
    <row r="25" s="3" customFormat="1" ht="46" customHeight="1" spans="1:25">
      <c r="A25" s="28">
        <v>21</v>
      </c>
      <c r="B25" s="29" t="s">
        <v>57</v>
      </c>
      <c r="C25" s="30">
        <v>2018021576</v>
      </c>
      <c r="D25" s="29" t="s">
        <v>26</v>
      </c>
      <c r="E25" s="29" t="s">
        <v>27</v>
      </c>
      <c r="F25" s="28">
        <v>100</v>
      </c>
      <c r="G25" s="28">
        <v>30</v>
      </c>
      <c r="H25" s="28">
        <v>0.4</v>
      </c>
      <c r="I25" s="33">
        <f t="shared" si="0"/>
        <v>49.12</v>
      </c>
      <c r="J25" s="46">
        <f>F25*0.4+G25*0.3+H25*0.3</f>
        <v>49.12</v>
      </c>
      <c r="K25" s="47">
        <v>78.96</v>
      </c>
      <c r="L25" s="46">
        <v>78.96</v>
      </c>
      <c r="M25" s="48" t="s">
        <v>28</v>
      </c>
      <c r="N25" s="33">
        <v>0</v>
      </c>
      <c r="O25" s="48" t="s">
        <v>28</v>
      </c>
      <c r="P25" s="49" t="s">
        <v>28</v>
      </c>
      <c r="Q25" s="28">
        <v>0</v>
      </c>
      <c r="R25" s="29" t="s">
        <v>28</v>
      </c>
      <c r="S25" s="28">
        <v>0</v>
      </c>
      <c r="T25" s="29" t="s">
        <v>28</v>
      </c>
      <c r="U25" s="28">
        <v>0</v>
      </c>
      <c r="V25" s="46">
        <f t="shared" si="1"/>
        <v>0</v>
      </c>
      <c r="W25" s="64">
        <v>0</v>
      </c>
      <c r="X25" s="54">
        <f>J25*0.1+L25*0.7+V25*0.2+W25</f>
        <v>60.184</v>
      </c>
      <c r="Y25" s="33"/>
    </row>
    <row r="26" s="3" customFormat="1" ht="46" customHeight="1" spans="1:25">
      <c r="A26" s="28">
        <v>22</v>
      </c>
      <c r="B26" s="29" t="s">
        <v>58</v>
      </c>
      <c r="C26" s="30">
        <v>2018021613</v>
      </c>
      <c r="D26" s="29" t="s">
        <v>26</v>
      </c>
      <c r="E26" s="29" t="s">
        <v>27</v>
      </c>
      <c r="F26" s="28">
        <v>100</v>
      </c>
      <c r="G26" s="28">
        <v>30</v>
      </c>
      <c r="H26" s="28">
        <v>0</v>
      </c>
      <c r="I26" s="33">
        <f t="shared" si="0"/>
        <v>49</v>
      </c>
      <c r="J26" s="46">
        <f>F26*0.4+G26*0.3+H26*0.3</f>
        <v>49</v>
      </c>
      <c r="K26" s="47">
        <v>78.74</v>
      </c>
      <c r="L26" s="46">
        <v>78.74</v>
      </c>
      <c r="M26" s="48" t="s">
        <v>28</v>
      </c>
      <c r="N26" s="33">
        <v>0</v>
      </c>
      <c r="O26" s="48" t="s">
        <v>28</v>
      </c>
      <c r="P26" s="49" t="s">
        <v>28</v>
      </c>
      <c r="Q26" s="28">
        <v>0</v>
      </c>
      <c r="R26" s="29" t="s">
        <v>28</v>
      </c>
      <c r="S26" s="28">
        <v>0</v>
      </c>
      <c r="T26" s="29" t="s">
        <v>28</v>
      </c>
      <c r="U26" s="28">
        <v>0</v>
      </c>
      <c r="V26" s="46">
        <f t="shared" si="1"/>
        <v>0</v>
      </c>
      <c r="W26" s="64">
        <v>0</v>
      </c>
      <c r="X26" s="54">
        <f>J26*0.1+L26*0.7+V26*0.2+W26</f>
        <v>60.018</v>
      </c>
      <c r="Y26" s="33"/>
    </row>
    <row r="27" s="3" customFormat="1" ht="46" customHeight="1" spans="1:25">
      <c r="A27" s="28">
        <v>23</v>
      </c>
      <c r="B27" s="29" t="s">
        <v>59</v>
      </c>
      <c r="C27" s="30">
        <v>2018021617</v>
      </c>
      <c r="D27" s="29" t="s">
        <v>26</v>
      </c>
      <c r="E27" s="29" t="s">
        <v>27</v>
      </c>
      <c r="F27" s="28">
        <v>100</v>
      </c>
      <c r="G27" s="28">
        <v>70</v>
      </c>
      <c r="H27" s="28">
        <v>33.6</v>
      </c>
      <c r="I27" s="33">
        <f t="shared" si="0"/>
        <v>71.08</v>
      </c>
      <c r="J27" s="46">
        <f>F27*0.4+G27*0.3+H27*0.3</f>
        <v>71.08</v>
      </c>
      <c r="K27" s="47">
        <v>75.394347826087</v>
      </c>
      <c r="L27" s="46">
        <v>75.394347826087</v>
      </c>
      <c r="M27" s="48" t="s">
        <v>28</v>
      </c>
      <c r="N27" s="33">
        <v>0</v>
      </c>
      <c r="O27" s="48" t="s">
        <v>28</v>
      </c>
      <c r="P27" s="49" t="s">
        <v>28</v>
      </c>
      <c r="Q27" s="28">
        <v>0</v>
      </c>
      <c r="R27" s="29" t="s">
        <v>28</v>
      </c>
      <c r="S27" s="28">
        <v>0</v>
      </c>
      <c r="T27" s="29" t="s">
        <v>28</v>
      </c>
      <c r="U27" s="28">
        <v>0</v>
      </c>
      <c r="V27" s="46">
        <f t="shared" si="1"/>
        <v>0</v>
      </c>
      <c r="W27" s="64">
        <v>0</v>
      </c>
      <c r="X27" s="54">
        <f>J27*0.1+L27*0.7+V27*0.2+W27</f>
        <v>59.8840434782609</v>
      </c>
      <c r="Y27" s="33"/>
    </row>
    <row r="28" s="3" customFormat="1" ht="46" customHeight="1" spans="1:25">
      <c r="A28" s="28">
        <v>24</v>
      </c>
      <c r="B28" s="29" t="s">
        <v>60</v>
      </c>
      <c r="C28" s="30" t="s">
        <v>61</v>
      </c>
      <c r="D28" s="29" t="s">
        <v>26</v>
      </c>
      <c r="E28" s="29" t="s">
        <v>27</v>
      </c>
      <c r="F28" s="28">
        <v>95</v>
      </c>
      <c r="G28" s="28">
        <v>30</v>
      </c>
      <c r="H28" s="28">
        <v>4.8</v>
      </c>
      <c r="I28" s="33">
        <f t="shared" si="0"/>
        <v>48.44</v>
      </c>
      <c r="J28" s="46">
        <f>F28*0.4+G28*0.3+H28*0.3</f>
        <v>48.44</v>
      </c>
      <c r="K28" s="47">
        <v>78.504347826087</v>
      </c>
      <c r="L28" s="46">
        <v>78.504347826087</v>
      </c>
      <c r="M28" s="48" t="s">
        <v>28</v>
      </c>
      <c r="N28" s="33">
        <v>0</v>
      </c>
      <c r="O28" s="48" t="s">
        <v>28</v>
      </c>
      <c r="P28" s="49" t="s">
        <v>28</v>
      </c>
      <c r="Q28" s="28">
        <v>0</v>
      </c>
      <c r="R28" s="29" t="s">
        <v>28</v>
      </c>
      <c r="S28" s="28">
        <v>0</v>
      </c>
      <c r="T28" s="29" t="s">
        <v>28</v>
      </c>
      <c r="U28" s="28">
        <v>0</v>
      </c>
      <c r="V28" s="46">
        <f t="shared" si="1"/>
        <v>0</v>
      </c>
      <c r="W28" s="64">
        <v>0</v>
      </c>
      <c r="X28" s="54">
        <f>J28*0.1+L28*0.7+V28*0.2+W28</f>
        <v>59.7970434782609</v>
      </c>
      <c r="Y28" s="33"/>
    </row>
    <row r="29" s="3" customFormat="1" ht="46" customHeight="1" spans="1:25">
      <c r="A29" s="28">
        <v>25</v>
      </c>
      <c r="B29" s="29" t="s">
        <v>62</v>
      </c>
      <c r="C29" s="30" t="s">
        <v>63</v>
      </c>
      <c r="D29" s="29" t="s">
        <v>26</v>
      </c>
      <c r="E29" s="29" t="s">
        <v>27</v>
      </c>
      <c r="F29" s="28">
        <v>95</v>
      </c>
      <c r="G29" s="28">
        <v>90</v>
      </c>
      <c r="H29" s="28">
        <v>26.4</v>
      </c>
      <c r="I29" s="33">
        <f t="shared" si="0"/>
        <v>72.92</v>
      </c>
      <c r="J29" s="46">
        <f>F29*0.4+G29*0.3+H29*0.3</f>
        <v>72.92</v>
      </c>
      <c r="K29" s="47">
        <v>74.7984347826087</v>
      </c>
      <c r="L29" s="46">
        <v>74.7984347826087</v>
      </c>
      <c r="M29" s="48" t="s">
        <v>28</v>
      </c>
      <c r="N29" s="33">
        <v>0</v>
      </c>
      <c r="O29" s="48" t="s">
        <v>28</v>
      </c>
      <c r="P29" s="49" t="s">
        <v>28</v>
      </c>
      <c r="Q29" s="28">
        <v>0</v>
      </c>
      <c r="R29" s="29" t="s">
        <v>28</v>
      </c>
      <c r="S29" s="28">
        <v>0</v>
      </c>
      <c r="T29" s="29" t="s">
        <v>28</v>
      </c>
      <c r="U29" s="28">
        <v>0</v>
      </c>
      <c r="V29" s="46">
        <f t="shared" si="1"/>
        <v>0</v>
      </c>
      <c r="W29" s="64">
        <v>0</v>
      </c>
      <c r="X29" s="54">
        <f>J29*0.1+L29*0.7+V29*0.2+W29</f>
        <v>59.6509043478261</v>
      </c>
      <c r="Y29" s="33"/>
    </row>
    <row r="30" s="3" customFormat="1" ht="46" customHeight="1" spans="1:25">
      <c r="A30" s="28">
        <v>26</v>
      </c>
      <c r="B30" s="29" t="s">
        <v>64</v>
      </c>
      <c r="C30" s="30">
        <v>2018021615</v>
      </c>
      <c r="D30" s="29" t="s">
        <v>26</v>
      </c>
      <c r="E30" s="29" t="s">
        <v>27</v>
      </c>
      <c r="F30" s="28">
        <v>98</v>
      </c>
      <c r="G30" s="28">
        <v>30</v>
      </c>
      <c r="H30" s="28">
        <v>0</v>
      </c>
      <c r="I30" s="33">
        <f t="shared" si="0"/>
        <v>48.2</v>
      </c>
      <c r="J30" s="46">
        <f>F30*0.4+G30*0.3+H30*0.3</f>
        <v>48.2</v>
      </c>
      <c r="K30" s="47">
        <v>77.84</v>
      </c>
      <c r="L30" s="46">
        <v>77.84</v>
      </c>
      <c r="M30" s="48" t="s">
        <v>28</v>
      </c>
      <c r="N30" s="33">
        <v>0</v>
      </c>
      <c r="O30" s="48" t="s">
        <v>28</v>
      </c>
      <c r="P30" s="49" t="s">
        <v>28</v>
      </c>
      <c r="Q30" s="28">
        <v>0</v>
      </c>
      <c r="R30" s="29" t="s">
        <v>28</v>
      </c>
      <c r="S30" s="28">
        <v>0</v>
      </c>
      <c r="T30" s="29" t="s">
        <v>28</v>
      </c>
      <c r="U30" s="28">
        <v>0</v>
      </c>
      <c r="V30" s="46">
        <f t="shared" si="1"/>
        <v>0</v>
      </c>
      <c r="W30" s="64">
        <v>0</v>
      </c>
      <c r="X30" s="54">
        <f>J30*0.1+L30*0.7+V30*0.2+W30</f>
        <v>59.308</v>
      </c>
      <c r="Y30" s="33"/>
    </row>
    <row r="31" s="3" customFormat="1" ht="46" customHeight="1" spans="1:25">
      <c r="A31" s="28">
        <v>27</v>
      </c>
      <c r="B31" s="29" t="s">
        <v>65</v>
      </c>
      <c r="C31" s="30">
        <v>2018023046</v>
      </c>
      <c r="D31" s="29" t="s">
        <v>26</v>
      </c>
      <c r="E31" s="29" t="s">
        <v>27</v>
      </c>
      <c r="F31" s="28">
        <v>100</v>
      </c>
      <c r="G31" s="28">
        <v>30</v>
      </c>
      <c r="H31" s="28">
        <v>0.4</v>
      </c>
      <c r="I31" s="33">
        <f t="shared" si="0"/>
        <v>49.12</v>
      </c>
      <c r="J31" s="46">
        <f>F31*0.4+G31*0.3+H31*0.3</f>
        <v>49.12</v>
      </c>
      <c r="K31" s="47">
        <v>77.63</v>
      </c>
      <c r="L31" s="46">
        <v>77.63</v>
      </c>
      <c r="M31" s="48" t="s">
        <v>28</v>
      </c>
      <c r="N31" s="33">
        <v>0</v>
      </c>
      <c r="O31" s="48" t="s">
        <v>28</v>
      </c>
      <c r="P31" s="49" t="s">
        <v>28</v>
      </c>
      <c r="Q31" s="28">
        <v>0</v>
      </c>
      <c r="R31" s="29" t="s">
        <v>28</v>
      </c>
      <c r="S31" s="28">
        <v>0</v>
      </c>
      <c r="T31" s="29" t="s">
        <v>28</v>
      </c>
      <c r="U31" s="28">
        <v>0</v>
      </c>
      <c r="V31" s="46">
        <f t="shared" si="1"/>
        <v>0</v>
      </c>
      <c r="W31" s="64">
        <v>0</v>
      </c>
      <c r="X31" s="54">
        <f>J31*0.1+L31*0.7+V31*0.2+W31</f>
        <v>59.253</v>
      </c>
      <c r="Y31" s="33"/>
    </row>
    <row r="32" s="4" customFormat="1" ht="87" spans="1:25">
      <c r="A32" s="28">
        <v>1</v>
      </c>
      <c r="B32" s="29" t="s">
        <v>66</v>
      </c>
      <c r="C32" s="30">
        <v>2018021552</v>
      </c>
      <c r="D32" s="29" t="s">
        <v>26</v>
      </c>
      <c r="E32" s="29" t="s">
        <v>67</v>
      </c>
      <c r="F32" s="28">
        <v>95</v>
      </c>
      <c r="G32" s="28">
        <v>30</v>
      </c>
      <c r="H32" s="28">
        <v>0.4</v>
      </c>
      <c r="I32" s="33">
        <f>F32*0.4+0.3*H32+0.3*G32</f>
        <v>47.12</v>
      </c>
      <c r="J32" s="46">
        <f>F32*0.4+G32*0.3+H32*0.3</f>
        <v>47.12</v>
      </c>
      <c r="K32" s="47">
        <v>80.9229946524064</v>
      </c>
      <c r="L32" s="46">
        <v>80.9229946524064</v>
      </c>
      <c r="M32" s="48" t="s">
        <v>28</v>
      </c>
      <c r="N32" s="33">
        <v>0</v>
      </c>
      <c r="O32" s="50" t="s">
        <v>68</v>
      </c>
      <c r="P32" s="51" t="s">
        <v>69</v>
      </c>
      <c r="Q32" s="33">
        <v>18</v>
      </c>
      <c r="R32" s="29" t="s">
        <v>28</v>
      </c>
      <c r="S32" s="28">
        <v>0</v>
      </c>
      <c r="T32" s="29" t="s">
        <v>28</v>
      </c>
      <c r="U32" s="28">
        <v>0</v>
      </c>
      <c r="V32" s="46">
        <f>(N32+Q32+S32+U32)/18*100</f>
        <v>100</v>
      </c>
      <c r="W32" s="64">
        <v>0</v>
      </c>
      <c r="X32" s="54">
        <f>J32*0.1+L32*0.7+V32*0.2+W32</f>
        <v>81.3580962566845</v>
      </c>
      <c r="Y32" s="33"/>
    </row>
    <row r="33" s="4" customFormat="1" ht="63" customHeight="1" spans="1:25">
      <c r="A33" s="28">
        <v>2</v>
      </c>
      <c r="B33" s="29" t="s">
        <v>70</v>
      </c>
      <c r="C33" s="30">
        <v>2018021556</v>
      </c>
      <c r="D33" s="29" t="s">
        <v>26</v>
      </c>
      <c r="E33" s="29" t="s">
        <v>67</v>
      </c>
      <c r="F33" s="28">
        <v>98</v>
      </c>
      <c r="G33" s="28">
        <v>90</v>
      </c>
      <c r="H33" s="28">
        <v>23.8</v>
      </c>
      <c r="I33" s="33">
        <f>F33*0.4+0.3*H33+0.3*G33</f>
        <v>73.34</v>
      </c>
      <c r="J33" s="46">
        <f>F33*0.4+G33*0.3+H33*0.3</f>
        <v>73.34</v>
      </c>
      <c r="K33" s="47">
        <v>81.851336898</v>
      </c>
      <c r="L33" s="46">
        <v>81.851336898</v>
      </c>
      <c r="M33" s="48" t="s">
        <v>28</v>
      </c>
      <c r="N33" s="33">
        <v>0</v>
      </c>
      <c r="O33" s="48" t="s">
        <v>28</v>
      </c>
      <c r="P33" s="49" t="s">
        <v>28</v>
      </c>
      <c r="Q33" s="28">
        <v>0</v>
      </c>
      <c r="R33" s="29" t="s">
        <v>28</v>
      </c>
      <c r="S33" s="28">
        <v>0</v>
      </c>
      <c r="T33" s="50" t="s">
        <v>71</v>
      </c>
      <c r="U33" s="33">
        <v>3</v>
      </c>
      <c r="V33" s="46">
        <f>(N33+Q33+S33+U33)/18*100</f>
        <v>16.6666666666667</v>
      </c>
      <c r="W33" s="64">
        <v>0</v>
      </c>
      <c r="X33" s="54">
        <f>J33*0.1+L33*0.7+V33*0.2+W33</f>
        <v>67.9632691619333</v>
      </c>
      <c r="Y33" s="33"/>
    </row>
    <row r="34" s="4" customFormat="1" ht="37" customHeight="1" spans="1:25">
      <c r="A34" s="28">
        <v>3</v>
      </c>
      <c r="B34" s="29" t="s">
        <v>72</v>
      </c>
      <c r="C34" s="30">
        <v>2018021561</v>
      </c>
      <c r="D34" s="29" t="s">
        <v>26</v>
      </c>
      <c r="E34" s="29" t="s">
        <v>67</v>
      </c>
      <c r="F34" s="28">
        <v>98</v>
      </c>
      <c r="G34" s="28">
        <v>70</v>
      </c>
      <c r="H34" s="28">
        <v>4.4</v>
      </c>
      <c r="I34" s="33">
        <f t="shared" ref="I34:I42" si="2">F34*0.4+0.3*H34+0.3*G34</f>
        <v>61.52</v>
      </c>
      <c r="J34" s="46">
        <f t="shared" ref="J34:J67" si="3">F34*0.4+G34*0.3+H34*0.3</f>
        <v>61.52</v>
      </c>
      <c r="K34" s="47">
        <v>84.05</v>
      </c>
      <c r="L34" s="46">
        <v>84.05</v>
      </c>
      <c r="M34" s="48" t="s">
        <v>28</v>
      </c>
      <c r="N34" s="33">
        <v>0</v>
      </c>
      <c r="O34" s="48" t="s">
        <v>28</v>
      </c>
      <c r="P34" s="49" t="s">
        <v>28</v>
      </c>
      <c r="Q34" s="28">
        <v>0</v>
      </c>
      <c r="R34" s="29" t="s">
        <v>28</v>
      </c>
      <c r="S34" s="28">
        <v>0</v>
      </c>
      <c r="T34" s="29" t="s">
        <v>28</v>
      </c>
      <c r="U34" s="28">
        <v>0</v>
      </c>
      <c r="V34" s="46">
        <f t="shared" ref="V34:V87" si="4">(N34+Q34+S34+U34)/18*100</f>
        <v>0</v>
      </c>
      <c r="W34" s="64">
        <v>0</v>
      </c>
      <c r="X34" s="54">
        <f t="shared" ref="X34:X67" si="5">J34*0.1+L34*0.7+V34*0.2+W34</f>
        <v>64.987</v>
      </c>
      <c r="Y34" s="33"/>
    </row>
    <row r="35" s="4" customFormat="1" ht="37" customHeight="1" spans="1:25">
      <c r="A35" s="28">
        <v>4</v>
      </c>
      <c r="B35" s="29" t="s">
        <v>73</v>
      </c>
      <c r="C35" s="30">
        <v>2018021554</v>
      </c>
      <c r="D35" s="29" t="s">
        <v>26</v>
      </c>
      <c r="E35" s="29" t="s">
        <v>67</v>
      </c>
      <c r="F35" s="28">
        <v>100</v>
      </c>
      <c r="G35" s="28">
        <v>90</v>
      </c>
      <c r="H35" s="28">
        <v>31.8</v>
      </c>
      <c r="I35" s="33">
        <f t="shared" si="2"/>
        <v>76.54</v>
      </c>
      <c r="J35" s="46">
        <f t="shared" si="3"/>
        <v>76.54</v>
      </c>
      <c r="K35" s="47">
        <v>81.16078</v>
      </c>
      <c r="L35" s="46">
        <v>81.16078</v>
      </c>
      <c r="M35" s="48" t="s">
        <v>28</v>
      </c>
      <c r="N35" s="33">
        <v>0</v>
      </c>
      <c r="O35" s="48" t="s">
        <v>28</v>
      </c>
      <c r="P35" s="49" t="s">
        <v>28</v>
      </c>
      <c r="Q35" s="28">
        <v>0</v>
      </c>
      <c r="R35" s="29" t="s">
        <v>28</v>
      </c>
      <c r="S35" s="28">
        <v>0</v>
      </c>
      <c r="T35" s="29" t="s">
        <v>28</v>
      </c>
      <c r="U35" s="28">
        <v>0</v>
      </c>
      <c r="V35" s="46">
        <f t="shared" si="4"/>
        <v>0</v>
      </c>
      <c r="W35" s="64">
        <v>0</v>
      </c>
      <c r="X35" s="54">
        <f t="shared" si="5"/>
        <v>64.466546</v>
      </c>
      <c r="Y35" s="33"/>
    </row>
    <row r="36" s="4" customFormat="1" ht="37" customHeight="1" spans="1:25">
      <c r="A36" s="28">
        <v>5</v>
      </c>
      <c r="B36" s="29" t="s">
        <v>74</v>
      </c>
      <c r="C36" s="30">
        <v>2018021559</v>
      </c>
      <c r="D36" s="29" t="s">
        <v>26</v>
      </c>
      <c r="E36" s="29" t="s">
        <v>67</v>
      </c>
      <c r="F36" s="28">
        <v>90</v>
      </c>
      <c r="G36" s="28">
        <v>30</v>
      </c>
      <c r="H36" s="28">
        <v>0.4</v>
      </c>
      <c r="I36" s="33">
        <f t="shared" si="2"/>
        <v>45.12</v>
      </c>
      <c r="J36" s="46">
        <f t="shared" si="3"/>
        <v>45.12</v>
      </c>
      <c r="K36" s="47">
        <v>84.92</v>
      </c>
      <c r="L36" s="46">
        <v>84.92</v>
      </c>
      <c r="M36" s="48" t="s">
        <v>28</v>
      </c>
      <c r="N36" s="33">
        <v>0</v>
      </c>
      <c r="O36" s="48" t="s">
        <v>28</v>
      </c>
      <c r="P36" s="49" t="s">
        <v>28</v>
      </c>
      <c r="Q36" s="28">
        <v>0</v>
      </c>
      <c r="R36" s="29" t="s">
        <v>28</v>
      </c>
      <c r="S36" s="28">
        <v>0</v>
      </c>
      <c r="T36" s="29" t="s">
        <v>28</v>
      </c>
      <c r="U36" s="28">
        <v>0</v>
      </c>
      <c r="V36" s="46">
        <f t="shared" si="4"/>
        <v>0</v>
      </c>
      <c r="W36" s="64">
        <v>0</v>
      </c>
      <c r="X36" s="54">
        <f t="shared" si="5"/>
        <v>63.956</v>
      </c>
      <c r="Y36" s="33"/>
    </row>
    <row r="37" s="4" customFormat="1" ht="37" customHeight="1" spans="1:25">
      <c r="A37" s="28">
        <v>6</v>
      </c>
      <c r="B37" s="29" t="s">
        <v>75</v>
      </c>
      <c r="C37" s="30" t="s">
        <v>76</v>
      </c>
      <c r="D37" s="29" t="s">
        <v>26</v>
      </c>
      <c r="E37" s="29" t="s">
        <v>67</v>
      </c>
      <c r="F37" s="28">
        <v>95</v>
      </c>
      <c r="G37" s="28">
        <v>30</v>
      </c>
      <c r="H37" s="28">
        <v>0.4</v>
      </c>
      <c r="I37" s="33">
        <f t="shared" si="2"/>
        <v>47.12</v>
      </c>
      <c r="J37" s="46">
        <f t="shared" si="3"/>
        <v>47.12</v>
      </c>
      <c r="K37" s="47">
        <v>83.69</v>
      </c>
      <c r="L37" s="46">
        <v>83.69</v>
      </c>
      <c r="M37" s="48" t="s">
        <v>28</v>
      </c>
      <c r="N37" s="33">
        <v>0</v>
      </c>
      <c r="O37" s="48" t="s">
        <v>28</v>
      </c>
      <c r="P37" s="49" t="s">
        <v>28</v>
      </c>
      <c r="Q37" s="28">
        <v>0</v>
      </c>
      <c r="R37" s="29" t="s">
        <v>28</v>
      </c>
      <c r="S37" s="28">
        <v>0</v>
      </c>
      <c r="T37" s="29" t="s">
        <v>28</v>
      </c>
      <c r="U37" s="28">
        <v>0</v>
      </c>
      <c r="V37" s="46">
        <f t="shared" si="4"/>
        <v>0</v>
      </c>
      <c r="W37" s="64">
        <v>0</v>
      </c>
      <c r="X37" s="54">
        <f t="shared" si="5"/>
        <v>63.295</v>
      </c>
      <c r="Y37" s="33"/>
    </row>
    <row r="38" s="4" customFormat="1" ht="37" customHeight="1" spans="1:25">
      <c r="A38" s="28">
        <v>7</v>
      </c>
      <c r="B38" s="29" t="s">
        <v>77</v>
      </c>
      <c r="C38" s="30">
        <v>2018021548</v>
      </c>
      <c r="D38" s="29" t="s">
        <v>26</v>
      </c>
      <c r="E38" s="29" t="s">
        <v>67</v>
      </c>
      <c r="F38" s="28">
        <v>98</v>
      </c>
      <c r="G38" s="28">
        <v>30</v>
      </c>
      <c r="H38" s="31">
        <v>0</v>
      </c>
      <c r="I38" s="33">
        <f t="shared" si="2"/>
        <v>48.2</v>
      </c>
      <c r="J38" s="46">
        <f t="shared" si="3"/>
        <v>48.2</v>
      </c>
      <c r="K38" s="47">
        <v>83.11765</v>
      </c>
      <c r="L38" s="46">
        <v>83.11765</v>
      </c>
      <c r="M38" s="48" t="s">
        <v>28</v>
      </c>
      <c r="N38" s="33">
        <v>0</v>
      </c>
      <c r="O38" s="48" t="s">
        <v>28</v>
      </c>
      <c r="P38" s="49" t="s">
        <v>28</v>
      </c>
      <c r="Q38" s="28">
        <v>0</v>
      </c>
      <c r="R38" s="29" t="s">
        <v>28</v>
      </c>
      <c r="S38" s="28">
        <v>0</v>
      </c>
      <c r="T38" s="29" t="s">
        <v>28</v>
      </c>
      <c r="U38" s="28">
        <v>0</v>
      </c>
      <c r="V38" s="46">
        <f t="shared" si="4"/>
        <v>0</v>
      </c>
      <c r="W38" s="64">
        <v>0</v>
      </c>
      <c r="X38" s="54">
        <f t="shared" si="5"/>
        <v>63.002355</v>
      </c>
      <c r="Y38" s="33"/>
    </row>
    <row r="39" s="4" customFormat="1" ht="37" customHeight="1" spans="1:25">
      <c r="A39" s="28">
        <v>8</v>
      </c>
      <c r="B39" s="29" t="s">
        <v>78</v>
      </c>
      <c r="C39" s="30" t="s">
        <v>79</v>
      </c>
      <c r="D39" s="29" t="s">
        <v>26</v>
      </c>
      <c r="E39" s="29" t="s">
        <v>67</v>
      </c>
      <c r="F39" s="28">
        <v>97</v>
      </c>
      <c r="G39" s="28">
        <v>30</v>
      </c>
      <c r="H39" s="28">
        <v>0.4</v>
      </c>
      <c r="I39" s="33">
        <f t="shared" si="2"/>
        <v>47.92</v>
      </c>
      <c r="J39" s="46">
        <f t="shared" si="3"/>
        <v>47.92</v>
      </c>
      <c r="K39" s="47">
        <v>82.393</v>
      </c>
      <c r="L39" s="46">
        <v>82.393</v>
      </c>
      <c r="M39" s="48" t="s">
        <v>28</v>
      </c>
      <c r="N39" s="33">
        <v>0</v>
      </c>
      <c r="O39" s="48" t="s">
        <v>28</v>
      </c>
      <c r="P39" s="49" t="s">
        <v>28</v>
      </c>
      <c r="Q39" s="28">
        <v>0</v>
      </c>
      <c r="R39" s="29" t="s">
        <v>28</v>
      </c>
      <c r="S39" s="28">
        <v>0</v>
      </c>
      <c r="T39" s="29" t="s">
        <v>28</v>
      </c>
      <c r="U39" s="28">
        <v>0</v>
      </c>
      <c r="V39" s="46">
        <f t="shared" si="4"/>
        <v>0</v>
      </c>
      <c r="W39" s="64">
        <v>0.5</v>
      </c>
      <c r="X39" s="54">
        <f t="shared" si="5"/>
        <v>62.9671</v>
      </c>
      <c r="Y39" s="33"/>
    </row>
    <row r="40" s="4" customFormat="1" ht="37" customHeight="1" spans="1:25">
      <c r="A40" s="28">
        <v>9</v>
      </c>
      <c r="B40" s="29" t="s">
        <v>80</v>
      </c>
      <c r="C40" s="30" t="s">
        <v>81</v>
      </c>
      <c r="D40" s="29" t="s">
        <v>26</v>
      </c>
      <c r="E40" s="29" t="s">
        <v>67</v>
      </c>
      <c r="F40" s="28">
        <v>100</v>
      </c>
      <c r="G40" s="28">
        <v>30</v>
      </c>
      <c r="H40" s="28">
        <v>0</v>
      </c>
      <c r="I40" s="33">
        <f t="shared" si="2"/>
        <v>49</v>
      </c>
      <c r="J40" s="46">
        <f t="shared" si="3"/>
        <v>49</v>
      </c>
      <c r="K40" s="47">
        <v>81.93</v>
      </c>
      <c r="L40" s="46">
        <v>81.93</v>
      </c>
      <c r="M40" s="48" t="s">
        <v>28</v>
      </c>
      <c r="N40" s="33">
        <v>0</v>
      </c>
      <c r="O40" s="48" t="s">
        <v>28</v>
      </c>
      <c r="P40" s="49" t="s">
        <v>28</v>
      </c>
      <c r="Q40" s="28">
        <v>0</v>
      </c>
      <c r="R40" s="29" t="s">
        <v>28</v>
      </c>
      <c r="S40" s="28">
        <v>0</v>
      </c>
      <c r="T40" s="29" t="s">
        <v>28</v>
      </c>
      <c r="U40" s="28">
        <v>0</v>
      </c>
      <c r="V40" s="46">
        <f t="shared" si="4"/>
        <v>0</v>
      </c>
      <c r="W40" s="64">
        <v>0.5</v>
      </c>
      <c r="X40" s="54">
        <f t="shared" si="5"/>
        <v>62.751</v>
      </c>
      <c r="Y40" s="33"/>
    </row>
    <row r="41" s="4" customFormat="1" ht="60" spans="1:25">
      <c r="A41" s="28">
        <v>10</v>
      </c>
      <c r="B41" s="29" t="s">
        <v>82</v>
      </c>
      <c r="C41" s="30">
        <v>2018021564</v>
      </c>
      <c r="D41" s="29" t="s">
        <v>26</v>
      </c>
      <c r="E41" s="29" t="s">
        <v>83</v>
      </c>
      <c r="F41" s="28">
        <v>95</v>
      </c>
      <c r="G41" s="28">
        <v>30</v>
      </c>
      <c r="H41" s="28">
        <v>0.8</v>
      </c>
      <c r="I41" s="33">
        <f t="shared" si="2"/>
        <v>47.24</v>
      </c>
      <c r="J41" s="46">
        <f t="shared" si="3"/>
        <v>47.24</v>
      </c>
      <c r="K41" s="47">
        <v>77.5072463768116</v>
      </c>
      <c r="L41" s="46">
        <v>77.5072463768116</v>
      </c>
      <c r="M41" s="48" t="s">
        <v>28</v>
      </c>
      <c r="N41" s="33">
        <v>0</v>
      </c>
      <c r="O41" s="48" t="s">
        <v>28</v>
      </c>
      <c r="P41" s="49" t="s">
        <v>28</v>
      </c>
      <c r="Q41" s="28">
        <v>0</v>
      </c>
      <c r="R41" s="29" t="s">
        <v>28</v>
      </c>
      <c r="S41" s="28">
        <v>0</v>
      </c>
      <c r="T41" s="65" t="s">
        <v>84</v>
      </c>
      <c r="U41" s="33">
        <v>3</v>
      </c>
      <c r="V41" s="46">
        <f t="shared" si="4"/>
        <v>16.6666666666667</v>
      </c>
      <c r="W41" s="64">
        <v>0</v>
      </c>
      <c r="X41" s="54">
        <f t="shared" si="5"/>
        <v>62.3124057971015</v>
      </c>
      <c r="Y41" s="33"/>
    </row>
    <row r="42" s="4" customFormat="1" ht="39" customHeight="1" spans="1:25">
      <c r="A42" s="28">
        <v>11</v>
      </c>
      <c r="B42" s="29" t="s">
        <v>85</v>
      </c>
      <c r="C42" s="30" t="s">
        <v>86</v>
      </c>
      <c r="D42" s="29" t="s">
        <v>26</v>
      </c>
      <c r="E42" s="29" t="s">
        <v>67</v>
      </c>
      <c r="F42" s="28">
        <v>100</v>
      </c>
      <c r="G42" s="28">
        <v>30</v>
      </c>
      <c r="H42" s="28">
        <v>0</v>
      </c>
      <c r="I42" s="33">
        <f t="shared" si="2"/>
        <v>49</v>
      </c>
      <c r="J42" s="46">
        <f t="shared" si="3"/>
        <v>49</v>
      </c>
      <c r="K42" s="47">
        <v>81.041711</v>
      </c>
      <c r="L42" s="46">
        <v>81.041711</v>
      </c>
      <c r="M42" s="48" t="s">
        <v>28</v>
      </c>
      <c r="N42" s="33">
        <v>0</v>
      </c>
      <c r="O42" s="48" t="s">
        <v>28</v>
      </c>
      <c r="P42" s="49" t="s">
        <v>28</v>
      </c>
      <c r="Q42" s="28">
        <v>0</v>
      </c>
      <c r="R42" s="29" t="s">
        <v>28</v>
      </c>
      <c r="S42" s="28">
        <v>0</v>
      </c>
      <c r="T42" s="29" t="s">
        <v>28</v>
      </c>
      <c r="U42" s="28">
        <v>0</v>
      </c>
      <c r="V42" s="46">
        <f t="shared" si="4"/>
        <v>0</v>
      </c>
      <c r="W42" s="64">
        <v>0</v>
      </c>
      <c r="X42" s="54">
        <f t="shared" si="5"/>
        <v>61.6291977</v>
      </c>
      <c r="Y42" s="33"/>
    </row>
    <row r="43" s="5" customFormat="1" ht="88.5" spans="1:25">
      <c r="A43" s="28">
        <v>1</v>
      </c>
      <c r="B43" s="29" t="s">
        <v>87</v>
      </c>
      <c r="C43" s="28">
        <v>2018021581</v>
      </c>
      <c r="D43" s="29" t="s">
        <v>26</v>
      </c>
      <c r="E43" s="29" t="s">
        <v>88</v>
      </c>
      <c r="F43" s="28">
        <v>98</v>
      </c>
      <c r="G43" s="28">
        <v>80</v>
      </c>
      <c r="H43" s="28">
        <v>15.4</v>
      </c>
      <c r="I43" s="33"/>
      <c r="J43" s="46">
        <f t="shared" si="3"/>
        <v>67.82</v>
      </c>
      <c r="K43" s="47">
        <v>79.841</v>
      </c>
      <c r="L43" s="46">
        <v>79.841</v>
      </c>
      <c r="M43" s="48" t="s">
        <v>28</v>
      </c>
      <c r="N43" s="33">
        <v>0</v>
      </c>
      <c r="O43" s="52" t="s">
        <v>89</v>
      </c>
      <c r="P43" s="29" t="s">
        <v>90</v>
      </c>
      <c r="Q43" s="28">
        <v>18</v>
      </c>
      <c r="R43" s="29" t="s">
        <v>28</v>
      </c>
      <c r="S43" s="28">
        <v>0</v>
      </c>
      <c r="T43" s="29" t="s">
        <v>28</v>
      </c>
      <c r="U43" s="28">
        <v>0</v>
      </c>
      <c r="V43" s="46">
        <f t="shared" si="4"/>
        <v>100</v>
      </c>
      <c r="W43" s="64">
        <v>0</v>
      </c>
      <c r="X43" s="54">
        <f t="shared" si="5"/>
        <v>82.6707</v>
      </c>
      <c r="Y43" s="47"/>
    </row>
    <row r="44" s="6" customFormat="1" ht="133.5" spans="1:25">
      <c r="A44" s="28">
        <v>2</v>
      </c>
      <c r="B44" s="32" t="s">
        <v>91</v>
      </c>
      <c r="C44" s="33">
        <v>2018021588</v>
      </c>
      <c r="D44" s="29" t="s">
        <v>26</v>
      </c>
      <c r="E44" s="29" t="s">
        <v>88</v>
      </c>
      <c r="F44" s="33">
        <v>100</v>
      </c>
      <c r="G44" s="33">
        <v>30</v>
      </c>
      <c r="H44" s="33">
        <v>0</v>
      </c>
      <c r="I44" s="33"/>
      <c r="J44" s="46">
        <f t="shared" si="3"/>
        <v>49</v>
      </c>
      <c r="K44" s="47">
        <v>81.506</v>
      </c>
      <c r="L44" s="46">
        <v>81.506</v>
      </c>
      <c r="M44" s="48" t="s">
        <v>28</v>
      </c>
      <c r="N44" s="33">
        <v>0</v>
      </c>
      <c r="O44" s="48" t="s">
        <v>28</v>
      </c>
      <c r="P44" s="49" t="s">
        <v>28</v>
      </c>
      <c r="Q44" s="28">
        <v>0</v>
      </c>
      <c r="R44" s="29" t="s">
        <v>28</v>
      </c>
      <c r="S44" s="28">
        <v>0</v>
      </c>
      <c r="T44" s="63" t="s">
        <v>92</v>
      </c>
      <c r="U44" s="33">
        <v>10</v>
      </c>
      <c r="V44" s="46">
        <f t="shared" si="4"/>
        <v>55.5555555555556</v>
      </c>
      <c r="W44" s="64">
        <v>0</v>
      </c>
      <c r="X44" s="54">
        <f t="shared" si="5"/>
        <v>73.0653111111111</v>
      </c>
      <c r="Y44" s="33"/>
    </row>
    <row r="45" s="6" customFormat="1" ht="85.5" spans="1:25">
      <c r="A45" s="28">
        <v>3</v>
      </c>
      <c r="B45" s="29" t="s">
        <v>93</v>
      </c>
      <c r="C45" s="34" t="s">
        <v>94</v>
      </c>
      <c r="D45" s="29" t="s">
        <v>26</v>
      </c>
      <c r="E45" s="29" t="s">
        <v>88</v>
      </c>
      <c r="F45" s="33">
        <v>95</v>
      </c>
      <c r="G45" s="33">
        <v>30</v>
      </c>
      <c r="H45" s="33">
        <v>0</v>
      </c>
      <c r="I45" s="33"/>
      <c r="J45" s="46">
        <f t="shared" si="3"/>
        <v>47</v>
      </c>
      <c r="K45" s="47">
        <v>77.697</v>
      </c>
      <c r="L45" s="46">
        <v>77.697</v>
      </c>
      <c r="M45" s="48" t="s">
        <v>28</v>
      </c>
      <c r="N45" s="33">
        <v>0</v>
      </c>
      <c r="O45" s="52" t="s">
        <v>95</v>
      </c>
      <c r="P45" s="29" t="s">
        <v>96</v>
      </c>
      <c r="Q45" s="28">
        <v>10</v>
      </c>
      <c r="R45" s="29" t="s">
        <v>28</v>
      </c>
      <c r="S45" s="28">
        <v>0</v>
      </c>
      <c r="T45" s="29" t="s">
        <v>28</v>
      </c>
      <c r="U45" s="28">
        <v>0</v>
      </c>
      <c r="V45" s="46">
        <f t="shared" si="4"/>
        <v>55.5555555555556</v>
      </c>
      <c r="W45" s="64">
        <v>0</v>
      </c>
      <c r="X45" s="54">
        <f t="shared" si="5"/>
        <v>70.1990111111111</v>
      </c>
      <c r="Y45" s="47"/>
    </row>
    <row r="46" s="6" customFormat="1" ht="34" customHeight="1" spans="1:25">
      <c r="A46" s="28">
        <v>4</v>
      </c>
      <c r="B46" s="29" t="s">
        <v>97</v>
      </c>
      <c r="C46" s="28">
        <v>2018021585</v>
      </c>
      <c r="D46" s="29" t="s">
        <v>26</v>
      </c>
      <c r="E46" s="29" t="s">
        <v>88</v>
      </c>
      <c r="F46" s="28">
        <v>99</v>
      </c>
      <c r="G46" s="28">
        <v>70</v>
      </c>
      <c r="H46" s="28">
        <v>87.6</v>
      </c>
      <c r="I46" s="33"/>
      <c r="J46" s="46">
        <f t="shared" si="3"/>
        <v>86.88</v>
      </c>
      <c r="K46" s="47">
        <v>85.915</v>
      </c>
      <c r="L46" s="46">
        <v>85.915</v>
      </c>
      <c r="M46" s="48" t="s">
        <v>28</v>
      </c>
      <c r="N46" s="33">
        <v>0</v>
      </c>
      <c r="O46" s="48" t="s">
        <v>28</v>
      </c>
      <c r="P46" s="49" t="s">
        <v>28</v>
      </c>
      <c r="Q46" s="28">
        <v>0</v>
      </c>
      <c r="R46" s="29" t="s">
        <v>28</v>
      </c>
      <c r="S46" s="28">
        <v>0</v>
      </c>
      <c r="T46" s="29" t="s">
        <v>28</v>
      </c>
      <c r="U46" s="28">
        <v>0</v>
      </c>
      <c r="V46" s="46">
        <f t="shared" si="4"/>
        <v>0</v>
      </c>
      <c r="W46" s="64">
        <v>0</v>
      </c>
      <c r="X46" s="54">
        <f t="shared" si="5"/>
        <v>68.8285</v>
      </c>
      <c r="Y46" s="47"/>
    </row>
    <row r="47" s="6" customFormat="1" ht="34" customHeight="1" spans="1:25">
      <c r="A47" s="28">
        <v>5</v>
      </c>
      <c r="B47" s="29" t="s">
        <v>98</v>
      </c>
      <c r="C47" s="28">
        <v>2018021643</v>
      </c>
      <c r="D47" s="29" t="s">
        <v>26</v>
      </c>
      <c r="E47" s="29" t="s">
        <v>88</v>
      </c>
      <c r="F47" s="28">
        <v>98</v>
      </c>
      <c r="G47" s="28">
        <v>90</v>
      </c>
      <c r="H47" s="28">
        <v>73.6</v>
      </c>
      <c r="I47" s="33"/>
      <c r="J47" s="46">
        <f t="shared" si="3"/>
        <v>88.28</v>
      </c>
      <c r="K47" s="53">
        <v>85.68</v>
      </c>
      <c r="L47" s="54">
        <v>85.68</v>
      </c>
      <c r="M47" s="48" t="s">
        <v>28</v>
      </c>
      <c r="N47" s="33">
        <v>0</v>
      </c>
      <c r="O47" s="48" t="s">
        <v>28</v>
      </c>
      <c r="P47" s="49" t="s">
        <v>28</v>
      </c>
      <c r="Q47" s="28">
        <v>0</v>
      </c>
      <c r="R47" s="29" t="s">
        <v>28</v>
      </c>
      <c r="S47" s="28">
        <v>0</v>
      </c>
      <c r="T47" s="29" t="s">
        <v>28</v>
      </c>
      <c r="U47" s="28">
        <v>0</v>
      </c>
      <c r="V47" s="46">
        <f t="shared" si="4"/>
        <v>0</v>
      </c>
      <c r="W47" s="64">
        <v>0</v>
      </c>
      <c r="X47" s="54">
        <f t="shared" si="5"/>
        <v>68.804</v>
      </c>
      <c r="Y47" s="53"/>
    </row>
    <row r="48" s="6" customFormat="1" ht="40" customHeight="1" spans="1:25">
      <c r="A48" s="28">
        <v>6</v>
      </c>
      <c r="B48" s="29" t="s">
        <v>99</v>
      </c>
      <c r="C48" s="34" t="s">
        <v>100</v>
      </c>
      <c r="D48" s="29" t="s">
        <v>26</v>
      </c>
      <c r="E48" s="29" t="s">
        <v>101</v>
      </c>
      <c r="F48" s="28">
        <v>98</v>
      </c>
      <c r="G48" s="33">
        <v>80</v>
      </c>
      <c r="H48" s="33">
        <v>17.2</v>
      </c>
      <c r="I48" s="33"/>
      <c r="J48" s="46">
        <f t="shared" si="3"/>
        <v>68.36</v>
      </c>
      <c r="K48" s="47">
        <v>84.747</v>
      </c>
      <c r="L48" s="46">
        <v>84.747</v>
      </c>
      <c r="M48" s="48" t="s">
        <v>28</v>
      </c>
      <c r="N48" s="33">
        <v>0</v>
      </c>
      <c r="O48" s="48" t="s">
        <v>28</v>
      </c>
      <c r="P48" s="49" t="s">
        <v>28</v>
      </c>
      <c r="Q48" s="28">
        <v>0</v>
      </c>
      <c r="R48" s="29" t="s">
        <v>28</v>
      </c>
      <c r="S48" s="28">
        <v>0</v>
      </c>
      <c r="T48" s="29" t="s">
        <v>28</v>
      </c>
      <c r="U48" s="28">
        <v>0</v>
      </c>
      <c r="V48" s="46">
        <f t="shared" si="4"/>
        <v>0</v>
      </c>
      <c r="W48" s="28">
        <v>0.5</v>
      </c>
      <c r="X48" s="54">
        <f t="shared" si="5"/>
        <v>66.6589</v>
      </c>
      <c r="Y48" s="47"/>
    </row>
    <row r="49" s="5" customFormat="1" ht="70.5" spans="1:25">
      <c r="A49" s="28">
        <v>7</v>
      </c>
      <c r="B49" s="32" t="s">
        <v>102</v>
      </c>
      <c r="C49" s="33">
        <v>2018021639</v>
      </c>
      <c r="D49" s="32" t="s">
        <v>26</v>
      </c>
      <c r="E49" s="29" t="s">
        <v>101</v>
      </c>
      <c r="F49" s="33">
        <v>95</v>
      </c>
      <c r="G49" s="33">
        <v>70</v>
      </c>
      <c r="H49" s="33">
        <v>4</v>
      </c>
      <c r="I49" s="33"/>
      <c r="J49" s="46">
        <f t="shared" si="3"/>
        <v>60.2</v>
      </c>
      <c r="K49" s="47">
        <v>82.653</v>
      </c>
      <c r="L49" s="46">
        <v>82.653</v>
      </c>
      <c r="M49" s="48" t="s">
        <v>28</v>
      </c>
      <c r="N49" s="33">
        <v>0</v>
      </c>
      <c r="O49" s="48" t="s">
        <v>28</v>
      </c>
      <c r="P49" s="49" t="s">
        <v>28</v>
      </c>
      <c r="Q49" s="28">
        <v>0</v>
      </c>
      <c r="R49" s="63" t="s">
        <v>103</v>
      </c>
      <c r="S49" s="28">
        <v>2</v>
      </c>
      <c r="T49" s="29" t="s">
        <v>28</v>
      </c>
      <c r="U49" s="28">
        <v>0</v>
      </c>
      <c r="V49" s="46">
        <f t="shared" si="4"/>
        <v>11.1111111111111</v>
      </c>
      <c r="W49" s="64">
        <v>0</v>
      </c>
      <c r="X49" s="54">
        <f t="shared" si="5"/>
        <v>66.0993222222222</v>
      </c>
      <c r="Y49" s="33"/>
    </row>
    <row r="50" s="6" customFormat="1" ht="40" customHeight="1" spans="1:25">
      <c r="A50" s="28">
        <v>8</v>
      </c>
      <c r="B50" s="29" t="s">
        <v>104</v>
      </c>
      <c r="C50" s="28">
        <v>2018021649</v>
      </c>
      <c r="D50" s="29" t="s">
        <v>26</v>
      </c>
      <c r="E50" s="29" t="s">
        <v>101</v>
      </c>
      <c r="F50" s="28">
        <v>100</v>
      </c>
      <c r="G50" s="28">
        <v>70</v>
      </c>
      <c r="H50" s="28">
        <v>6.4</v>
      </c>
      <c r="I50" s="33"/>
      <c r="J50" s="46">
        <f t="shared" si="3"/>
        <v>62.92</v>
      </c>
      <c r="K50" s="53">
        <v>83.88</v>
      </c>
      <c r="L50" s="54">
        <v>83.88</v>
      </c>
      <c r="M50" s="48" t="s">
        <v>28</v>
      </c>
      <c r="N50" s="33">
        <v>0</v>
      </c>
      <c r="O50" s="48" t="s">
        <v>28</v>
      </c>
      <c r="P50" s="49" t="s">
        <v>28</v>
      </c>
      <c r="Q50" s="28">
        <v>0</v>
      </c>
      <c r="R50" s="29" t="s">
        <v>28</v>
      </c>
      <c r="S50" s="28">
        <v>0</v>
      </c>
      <c r="T50" s="29" t="s">
        <v>28</v>
      </c>
      <c r="U50" s="28">
        <v>0</v>
      </c>
      <c r="V50" s="46">
        <f t="shared" si="4"/>
        <v>0</v>
      </c>
      <c r="W50" s="28">
        <v>0.5</v>
      </c>
      <c r="X50" s="54">
        <f t="shared" si="5"/>
        <v>65.508</v>
      </c>
      <c r="Y50" s="53"/>
    </row>
    <row r="51" s="6" customFormat="1" ht="58.5" spans="1:25">
      <c r="A51" s="28">
        <v>9</v>
      </c>
      <c r="B51" s="29" t="s">
        <v>105</v>
      </c>
      <c r="C51" s="28">
        <v>2018021580</v>
      </c>
      <c r="D51" s="29" t="s">
        <v>26</v>
      </c>
      <c r="E51" s="29" t="s">
        <v>88</v>
      </c>
      <c r="F51" s="28">
        <v>100</v>
      </c>
      <c r="G51" s="28">
        <v>30</v>
      </c>
      <c r="H51" s="28">
        <v>5.6</v>
      </c>
      <c r="I51" s="33"/>
      <c r="J51" s="46">
        <f t="shared" si="3"/>
        <v>50.68</v>
      </c>
      <c r="K51" s="47">
        <v>80.5014285714286</v>
      </c>
      <c r="L51" s="46">
        <v>80.5014285714286</v>
      </c>
      <c r="M51" s="48" t="s">
        <v>28</v>
      </c>
      <c r="N51" s="33">
        <v>0</v>
      </c>
      <c r="O51" s="48" t="s">
        <v>28</v>
      </c>
      <c r="P51" s="49" t="s">
        <v>28</v>
      </c>
      <c r="Q51" s="28">
        <v>0</v>
      </c>
      <c r="R51" s="29" t="s">
        <v>28</v>
      </c>
      <c r="S51" s="28">
        <v>0</v>
      </c>
      <c r="T51" s="52" t="s">
        <v>106</v>
      </c>
      <c r="U51" s="33">
        <v>3</v>
      </c>
      <c r="V51" s="46">
        <f t="shared" si="4"/>
        <v>16.6666666666667</v>
      </c>
      <c r="W51" s="28">
        <v>0.5</v>
      </c>
      <c r="X51" s="54">
        <f t="shared" si="5"/>
        <v>65.2523333333334</v>
      </c>
      <c r="Y51" s="47"/>
    </row>
    <row r="52" s="6" customFormat="1" ht="40" customHeight="1" spans="1:25">
      <c r="A52" s="28">
        <v>10</v>
      </c>
      <c r="B52" s="29" t="s">
        <v>107</v>
      </c>
      <c r="C52" s="34" t="s">
        <v>108</v>
      </c>
      <c r="D52" s="29" t="s">
        <v>26</v>
      </c>
      <c r="E52" s="29" t="s">
        <v>101</v>
      </c>
      <c r="F52" s="33">
        <v>99</v>
      </c>
      <c r="G52" s="33">
        <v>90</v>
      </c>
      <c r="H52" s="33">
        <v>13.8</v>
      </c>
      <c r="I52" s="33"/>
      <c r="J52" s="46">
        <f t="shared" si="3"/>
        <v>70.74</v>
      </c>
      <c r="K52" s="47">
        <v>82.44</v>
      </c>
      <c r="L52" s="46">
        <v>82.44</v>
      </c>
      <c r="M52" s="48" t="s">
        <v>28</v>
      </c>
      <c r="N52" s="33">
        <v>0</v>
      </c>
      <c r="O52" s="48" t="s">
        <v>28</v>
      </c>
      <c r="P52" s="49" t="s">
        <v>28</v>
      </c>
      <c r="Q52" s="28">
        <v>0</v>
      </c>
      <c r="R52" s="29" t="s">
        <v>28</v>
      </c>
      <c r="S52" s="28">
        <v>0</v>
      </c>
      <c r="T52" s="29" t="s">
        <v>28</v>
      </c>
      <c r="U52" s="28">
        <v>0</v>
      </c>
      <c r="V52" s="46">
        <f t="shared" si="4"/>
        <v>0</v>
      </c>
      <c r="W52" s="64">
        <v>0</v>
      </c>
      <c r="X52" s="54">
        <f t="shared" si="5"/>
        <v>64.782</v>
      </c>
      <c r="Y52" s="67"/>
    </row>
    <row r="53" s="6" customFormat="1" ht="40" customHeight="1" spans="1:25">
      <c r="A53" s="28">
        <v>11</v>
      </c>
      <c r="B53" s="29" t="s">
        <v>109</v>
      </c>
      <c r="C53" s="28">
        <v>2018021637</v>
      </c>
      <c r="D53" s="29" t="s">
        <v>26</v>
      </c>
      <c r="E53" s="29" t="s">
        <v>101</v>
      </c>
      <c r="F53" s="28">
        <v>96</v>
      </c>
      <c r="G53" s="28">
        <v>90</v>
      </c>
      <c r="H53" s="28">
        <v>48</v>
      </c>
      <c r="I53" s="33"/>
      <c r="J53" s="46">
        <f t="shared" si="3"/>
        <v>79.8</v>
      </c>
      <c r="K53" s="47">
        <v>80.707</v>
      </c>
      <c r="L53" s="46">
        <v>80.707</v>
      </c>
      <c r="M53" s="48" t="s">
        <v>28</v>
      </c>
      <c r="N53" s="33">
        <v>0</v>
      </c>
      <c r="O53" s="48" t="s">
        <v>28</v>
      </c>
      <c r="P53" s="49" t="s">
        <v>28</v>
      </c>
      <c r="Q53" s="28">
        <v>0</v>
      </c>
      <c r="R53" s="29" t="s">
        <v>28</v>
      </c>
      <c r="S53" s="28">
        <v>0</v>
      </c>
      <c r="T53" s="29" t="s">
        <v>28</v>
      </c>
      <c r="U53" s="28">
        <v>0</v>
      </c>
      <c r="V53" s="46">
        <f t="shared" si="4"/>
        <v>0</v>
      </c>
      <c r="W53" s="64">
        <v>0</v>
      </c>
      <c r="X53" s="54">
        <f t="shared" si="5"/>
        <v>64.4749</v>
      </c>
      <c r="Y53" s="47"/>
    </row>
    <row r="54" s="6" customFormat="1" ht="54" customHeight="1" spans="1:25">
      <c r="A54" s="28">
        <v>12</v>
      </c>
      <c r="B54" s="29" t="s">
        <v>110</v>
      </c>
      <c r="C54" s="28">
        <v>2018021629</v>
      </c>
      <c r="D54" s="29" t="s">
        <v>26</v>
      </c>
      <c r="E54" s="29" t="s">
        <v>101</v>
      </c>
      <c r="F54" s="28">
        <v>97</v>
      </c>
      <c r="G54" s="28">
        <v>30</v>
      </c>
      <c r="H54" s="28">
        <v>2</v>
      </c>
      <c r="I54" s="33"/>
      <c r="J54" s="46">
        <f t="shared" si="3"/>
        <v>48.4</v>
      </c>
      <c r="K54" s="47">
        <v>81.613</v>
      </c>
      <c r="L54" s="46">
        <v>81.613</v>
      </c>
      <c r="M54" s="48" t="s">
        <v>28</v>
      </c>
      <c r="N54" s="33">
        <v>0</v>
      </c>
      <c r="O54" s="48" t="s">
        <v>28</v>
      </c>
      <c r="P54" s="49" t="s">
        <v>28</v>
      </c>
      <c r="Q54" s="28">
        <v>0</v>
      </c>
      <c r="R54" s="63" t="s">
        <v>111</v>
      </c>
      <c r="S54" s="28">
        <v>2</v>
      </c>
      <c r="T54" s="29" t="s">
        <v>28</v>
      </c>
      <c r="U54" s="28">
        <v>0</v>
      </c>
      <c r="V54" s="46">
        <f t="shared" si="4"/>
        <v>11.1111111111111</v>
      </c>
      <c r="W54" s="64">
        <v>0</v>
      </c>
      <c r="X54" s="54">
        <f t="shared" si="5"/>
        <v>64.1913222222222</v>
      </c>
      <c r="Y54" s="47"/>
    </row>
    <row r="55" s="6" customFormat="1" ht="36" customHeight="1" spans="1:25">
      <c r="A55" s="28">
        <v>13</v>
      </c>
      <c r="B55" s="29" t="s">
        <v>112</v>
      </c>
      <c r="C55" s="28">
        <v>2018021583</v>
      </c>
      <c r="D55" s="29" t="s">
        <v>26</v>
      </c>
      <c r="E55" s="29" t="s">
        <v>88</v>
      </c>
      <c r="F55" s="28">
        <v>95</v>
      </c>
      <c r="G55" s="28">
        <v>60</v>
      </c>
      <c r="H55" s="28">
        <v>17.2</v>
      </c>
      <c r="I55" s="33"/>
      <c r="J55" s="46">
        <f t="shared" si="3"/>
        <v>61.16</v>
      </c>
      <c r="K55" s="47">
        <v>82.669</v>
      </c>
      <c r="L55" s="46">
        <v>82.669</v>
      </c>
      <c r="M55" s="48" t="s">
        <v>28</v>
      </c>
      <c r="N55" s="33">
        <v>0</v>
      </c>
      <c r="O55" s="48" t="s">
        <v>28</v>
      </c>
      <c r="P55" s="49" t="s">
        <v>28</v>
      </c>
      <c r="Q55" s="28">
        <v>0</v>
      </c>
      <c r="R55" s="29" t="s">
        <v>28</v>
      </c>
      <c r="S55" s="28">
        <v>0</v>
      </c>
      <c r="T55" s="29" t="s">
        <v>28</v>
      </c>
      <c r="U55" s="28">
        <v>0</v>
      </c>
      <c r="V55" s="46">
        <f t="shared" si="4"/>
        <v>0</v>
      </c>
      <c r="W55" s="64">
        <v>0</v>
      </c>
      <c r="X55" s="66">
        <f t="shared" si="5"/>
        <v>63.9843</v>
      </c>
      <c r="Y55" s="68"/>
    </row>
    <row r="56" s="6" customFormat="1" ht="133.5" spans="1:25">
      <c r="A56" s="28">
        <v>14</v>
      </c>
      <c r="B56" s="29" t="s">
        <v>113</v>
      </c>
      <c r="C56" s="28">
        <v>2018021594</v>
      </c>
      <c r="D56" s="29" t="s">
        <v>26</v>
      </c>
      <c r="E56" s="29" t="s">
        <v>88</v>
      </c>
      <c r="F56" s="28">
        <v>98</v>
      </c>
      <c r="G56" s="28">
        <v>30</v>
      </c>
      <c r="H56" s="28">
        <v>0</v>
      </c>
      <c r="I56" s="33"/>
      <c r="J56" s="46">
        <f t="shared" si="3"/>
        <v>48.2</v>
      </c>
      <c r="K56" s="53">
        <v>76.583</v>
      </c>
      <c r="L56" s="54">
        <v>76.583</v>
      </c>
      <c r="M56" s="48" t="s">
        <v>28</v>
      </c>
      <c r="N56" s="33">
        <v>0</v>
      </c>
      <c r="O56" s="48" t="s">
        <v>28</v>
      </c>
      <c r="P56" s="49" t="s">
        <v>28</v>
      </c>
      <c r="Q56" s="28">
        <v>0</v>
      </c>
      <c r="R56" s="29" t="s">
        <v>28</v>
      </c>
      <c r="S56" s="28">
        <v>0</v>
      </c>
      <c r="T56" s="52" t="s">
        <v>114</v>
      </c>
      <c r="U56" s="28">
        <v>5</v>
      </c>
      <c r="V56" s="46">
        <f t="shared" si="4"/>
        <v>27.7777777777778</v>
      </c>
      <c r="W56" s="64">
        <v>0</v>
      </c>
      <c r="X56" s="66">
        <f t="shared" si="5"/>
        <v>63.9836555555556</v>
      </c>
      <c r="Y56" s="53"/>
    </row>
    <row r="57" s="6" customFormat="1" ht="40" customHeight="1" spans="1:25">
      <c r="A57" s="28">
        <v>15</v>
      </c>
      <c r="B57" s="29" t="s">
        <v>115</v>
      </c>
      <c r="C57" s="28">
        <v>2018023065</v>
      </c>
      <c r="D57" s="29" t="s">
        <v>26</v>
      </c>
      <c r="E57" s="29" t="s">
        <v>88</v>
      </c>
      <c r="F57" s="28">
        <v>100</v>
      </c>
      <c r="G57" s="28">
        <v>70</v>
      </c>
      <c r="H57" s="28">
        <v>8.4</v>
      </c>
      <c r="I57" s="33"/>
      <c r="J57" s="46">
        <f t="shared" si="3"/>
        <v>63.52</v>
      </c>
      <c r="K57" s="47">
        <v>82.173</v>
      </c>
      <c r="L57" s="46">
        <v>82.173</v>
      </c>
      <c r="M57" s="48" t="s">
        <v>28</v>
      </c>
      <c r="N57" s="33">
        <v>0</v>
      </c>
      <c r="O57" s="48" t="s">
        <v>28</v>
      </c>
      <c r="P57" s="49" t="s">
        <v>28</v>
      </c>
      <c r="Q57" s="28">
        <v>0</v>
      </c>
      <c r="R57" s="29" t="s">
        <v>28</v>
      </c>
      <c r="S57" s="28">
        <v>0</v>
      </c>
      <c r="T57" s="29" t="s">
        <v>28</v>
      </c>
      <c r="U57" s="28">
        <v>0</v>
      </c>
      <c r="V57" s="46">
        <f t="shared" si="4"/>
        <v>0</v>
      </c>
      <c r="W57" s="64">
        <v>0</v>
      </c>
      <c r="X57" s="54">
        <f t="shared" si="5"/>
        <v>63.8731</v>
      </c>
      <c r="Y57" s="68"/>
    </row>
    <row r="58" s="6" customFormat="1" ht="40" customHeight="1" spans="1:25">
      <c r="A58" s="28">
        <v>16</v>
      </c>
      <c r="B58" s="29" t="s">
        <v>116</v>
      </c>
      <c r="C58" s="28">
        <v>2018021648</v>
      </c>
      <c r="D58" s="29" t="s">
        <v>26</v>
      </c>
      <c r="E58" s="29" t="s">
        <v>101</v>
      </c>
      <c r="F58" s="28">
        <v>100</v>
      </c>
      <c r="G58" s="28">
        <v>30</v>
      </c>
      <c r="H58" s="28">
        <v>0</v>
      </c>
      <c r="I58" s="33"/>
      <c r="J58" s="46">
        <f t="shared" si="3"/>
        <v>49</v>
      </c>
      <c r="K58" s="47">
        <v>84.147</v>
      </c>
      <c r="L58" s="46">
        <v>84.147</v>
      </c>
      <c r="M58" s="48" t="s">
        <v>28</v>
      </c>
      <c r="N58" s="33">
        <v>0</v>
      </c>
      <c r="O58" s="48" t="s">
        <v>28</v>
      </c>
      <c r="P58" s="49" t="s">
        <v>28</v>
      </c>
      <c r="Q58" s="28">
        <v>0</v>
      </c>
      <c r="R58" s="29" t="s">
        <v>28</v>
      </c>
      <c r="S58" s="28">
        <v>0</v>
      </c>
      <c r="T58" s="29" t="s">
        <v>28</v>
      </c>
      <c r="U58" s="28">
        <v>0</v>
      </c>
      <c r="V58" s="46">
        <f t="shared" si="4"/>
        <v>0</v>
      </c>
      <c r="W58" s="64">
        <v>0</v>
      </c>
      <c r="X58" s="54">
        <f t="shared" si="5"/>
        <v>63.8029</v>
      </c>
      <c r="Y58" s="47"/>
    </row>
    <row r="59" s="6" customFormat="1" ht="50" customHeight="1" spans="1:25">
      <c r="A59" s="28">
        <v>17</v>
      </c>
      <c r="B59" s="29" t="s">
        <v>117</v>
      </c>
      <c r="C59" s="28">
        <v>2018021646</v>
      </c>
      <c r="D59" s="29" t="s">
        <v>26</v>
      </c>
      <c r="E59" s="29" t="s">
        <v>101</v>
      </c>
      <c r="F59" s="28">
        <v>97</v>
      </c>
      <c r="G59" s="28">
        <v>30</v>
      </c>
      <c r="H59" s="28">
        <v>0.8</v>
      </c>
      <c r="I59" s="33"/>
      <c r="J59" s="46">
        <f t="shared" si="3"/>
        <v>48.04</v>
      </c>
      <c r="K59" s="47">
        <v>79.467</v>
      </c>
      <c r="L59" s="46">
        <v>79.467</v>
      </c>
      <c r="M59" s="48" t="s">
        <v>28</v>
      </c>
      <c r="N59" s="33">
        <v>0</v>
      </c>
      <c r="O59" s="48" t="s">
        <v>28</v>
      </c>
      <c r="P59" s="49" t="s">
        <v>28</v>
      </c>
      <c r="Q59" s="28">
        <v>0</v>
      </c>
      <c r="R59" s="63" t="s">
        <v>118</v>
      </c>
      <c r="S59" s="28">
        <v>3</v>
      </c>
      <c r="T59" s="29" t="s">
        <v>28</v>
      </c>
      <c r="U59" s="28">
        <v>0</v>
      </c>
      <c r="V59" s="46">
        <f t="shared" si="4"/>
        <v>16.6666666666667</v>
      </c>
      <c r="W59" s="64">
        <v>0</v>
      </c>
      <c r="X59" s="54">
        <f t="shared" si="5"/>
        <v>63.7642333333333</v>
      </c>
      <c r="Y59" s="47"/>
    </row>
    <row r="60" s="6" customFormat="1" ht="40" customHeight="1" spans="1:25">
      <c r="A60" s="28">
        <v>18</v>
      </c>
      <c r="B60" s="29" t="s">
        <v>119</v>
      </c>
      <c r="C60" s="28">
        <v>2018021601</v>
      </c>
      <c r="D60" s="29" t="s">
        <v>26</v>
      </c>
      <c r="E60" s="29" t="s">
        <v>88</v>
      </c>
      <c r="F60" s="28">
        <v>92</v>
      </c>
      <c r="G60" s="28">
        <v>70</v>
      </c>
      <c r="H60" s="28">
        <v>24</v>
      </c>
      <c r="I60" s="33"/>
      <c r="J60" s="46">
        <f t="shared" si="3"/>
        <v>65</v>
      </c>
      <c r="K60" s="47">
        <v>81.64</v>
      </c>
      <c r="L60" s="46">
        <v>81.64</v>
      </c>
      <c r="M60" s="48" t="s">
        <v>28</v>
      </c>
      <c r="N60" s="33">
        <v>0</v>
      </c>
      <c r="O60" s="48" t="s">
        <v>28</v>
      </c>
      <c r="P60" s="49" t="s">
        <v>28</v>
      </c>
      <c r="Q60" s="28">
        <v>0</v>
      </c>
      <c r="R60" s="29" t="s">
        <v>28</v>
      </c>
      <c r="S60" s="28">
        <v>0</v>
      </c>
      <c r="T60" s="29" t="s">
        <v>28</v>
      </c>
      <c r="U60" s="28">
        <v>0</v>
      </c>
      <c r="V60" s="46">
        <f t="shared" si="4"/>
        <v>0</v>
      </c>
      <c r="W60" s="64">
        <v>0</v>
      </c>
      <c r="X60" s="54">
        <f t="shared" si="5"/>
        <v>63.648</v>
      </c>
      <c r="Y60" s="47"/>
    </row>
    <row r="61" s="6" customFormat="1" ht="40" customHeight="1" spans="1:25">
      <c r="A61" s="28">
        <v>19</v>
      </c>
      <c r="B61" s="29" t="s">
        <v>120</v>
      </c>
      <c r="C61" s="28">
        <v>2018021603</v>
      </c>
      <c r="D61" s="29" t="s">
        <v>26</v>
      </c>
      <c r="E61" s="29" t="s">
        <v>88</v>
      </c>
      <c r="F61" s="28">
        <v>99</v>
      </c>
      <c r="G61" s="33">
        <v>90</v>
      </c>
      <c r="H61" s="33">
        <v>34.4</v>
      </c>
      <c r="I61" s="33"/>
      <c r="J61" s="46">
        <f t="shared" si="3"/>
        <v>76.92</v>
      </c>
      <c r="K61" s="47">
        <v>79.928</v>
      </c>
      <c r="L61" s="46">
        <v>79.928</v>
      </c>
      <c r="M61" s="48" t="s">
        <v>28</v>
      </c>
      <c r="N61" s="33">
        <v>0</v>
      </c>
      <c r="O61" s="48" t="s">
        <v>28</v>
      </c>
      <c r="P61" s="49" t="s">
        <v>28</v>
      </c>
      <c r="Q61" s="28">
        <v>0</v>
      </c>
      <c r="R61" s="29" t="s">
        <v>28</v>
      </c>
      <c r="S61" s="28">
        <v>0</v>
      </c>
      <c r="T61" s="29" t="s">
        <v>28</v>
      </c>
      <c r="U61" s="28">
        <v>0</v>
      </c>
      <c r="V61" s="46">
        <f t="shared" si="4"/>
        <v>0</v>
      </c>
      <c r="W61" s="64">
        <v>0</v>
      </c>
      <c r="X61" s="54">
        <f t="shared" si="5"/>
        <v>63.6416</v>
      </c>
      <c r="Y61" s="47"/>
    </row>
    <row r="62" s="6" customFormat="1" ht="40" customHeight="1" spans="1:25">
      <c r="A62" s="28">
        <v>20</v>
      </c>
      <c r="B62" s="29" t="s">
        <v>121</v>
      </c>
      <c r="C62" s="28">
        <v>2018023066</v>
      </c>
      <c r="D62" s="29" t="s">
        <v>26</v>
      </c>
      <c r="E62" s="29" t="s">
        <v>88</v>
      </c>
      <c r="F62" s="28">
        <v>98</v>
      </c>
      <c r="G62" s="28">
        <v>30</v>
      </c>
      <c r="H62" s="28">
        <v>16.4</v>
      </c>
      <c r="I62" s="33"/>
      <c r="J62" s="46">
        <f t="shared" si="3"/>
        <v>53.12</v>
      </c>
      <c r="K62" s="47">
        <v>83.302</v>
      </c>
      <c r="L62" s="46">
        <v>83.493</v>
      </c>
      <c r="M62" s="48" t="s">
        <v>28</v>
      </c>
      <c r="N62" s="33">
        <v>0</v>
      </c>
      <c r="O62" s="48" t="s">
        <v>28</v>
      </c>
      <c r="P62" s="49" t="s">
        <v>28</v>
      </c>
      <c r="Q62" s="28">
        <v>0</v>
      </c>
      <c r="R62" s="29" t="s">
        <v>28</v>
      </c>
      <c r="S62" s="28">
        <v>0</v>
      </c>
      <c r="T62" s="29" t="s">
        <v>28</v>
      </c>
      <c r="U62" s="28">
        <v>0</v>
      </c>
      <c r="V62" s="46">
        <f t="shared" si="4"/>
        <v>0</v>
      </c>
      <c r="W62" s="64">
        <v>0</v>
      </c>
      <c r="X62" s="54">
        <f t="shared" si="5"/>
        <v>63.7571</v>
      </c>
      <c r="Y62" s="68"/>
    </row>
    <row r="63" s="6" customFormat="1" ht="40" customHeight="1" spans="1:25">
      <c r="A63" s="28">
        <v>21</v>
      </c>
      <c r="B63" s="29" t="s">
        <v>122</v>
      </c>
      <c r="C63" s="28">
        <v>2018021645</v>
      </c>
      <c r="D63" s="29" t="s">
        <v>26</v>
      </c>
      <c r="E63" s="29" t="s">
        <v>101</v>
      </c>
      <c r="F63" s="28">
        <v>92</v>
      </c>
      <c r="G63" s="28">
        <v>80</v>
      </c>
      <c r="H63" s="28">
        <v>22.2</v>
      </c>
      <c r="I63" s="33"/>
      <c r="J63" s="46">
        <f t="shared" si="3"/>
        <v>67.46</v>
      </c>
      <c r="K63" s="47">
        <v>81.08</v>
      </c>
      <c r="L63" s="46">
        <v>81.08</v>
      </c>
      <c r="M63" s="48" t="s">
        <v>28</v>
      </c>
      <c r="N63" s="33">
        <v>0</v>
      </c>
      <c r="O63" s="48" t="s">
        <v>28</v>
      </c>
      <c r="P63" s="49" t="s">
        <v>28</v>
      </c>
      <c r="Q63" s="28">
        <v>0</v>
      </c>
      <c r="R63" s="29" t="s">
        <v>28</v>
      </c>
      <c r="S63" s="28">
        <v>0</v>
      </c>
      <c r="T63" s="29" t="s">
        <v>28</v>
      </c>
      <c r="U63" s="28">
        <v>0</v>
      </c>
      <c r="V63" s="46">
        <f t="shared" si="4"/>
        <v>0</v>
      </c>
      <c r="W63" s="64">
        <v>0</v>
      </c>
      <c r="X63" s="54">
        <f t="shared" si="5"/>
        <v>63.502</v>
      </c>
      <c r="Y63" s="47"/>
    </row>
    <row r="64" s="6" customFormat="1" ht="40" customHeight="1" spans="1:25">
      <c r="A64" s="28">
        <v>22</v>
      </c>
      <c r="B64" s="29" t="s">
        <v>123</v>
      </c>
      <c r="C64" s="28">
        <v>2018023055</v>
      </c>
      <c r="D64" s="29" t="s">
        <v>26</v>
      </c>
      <c r="E64" s="29" t="s">
        <v>88</v>
      </c>
      <c r="F64" s="28">
        <v>100</v>
      </c>
      <c r="G64" s="28">
        <v>80</v>
      </c>
      <c r="H64" s="28">
        <v>8.8</v>
      </c>
      <c r="I64" s="33"/>
      <c r="J64" s="46">
        <f t="shared" si="3"/>
        <v>66.64</v>
      </c>
      <c r="K64" s="47">
        <v>80.8414285714286</v>
      </c>
      <c r="L64" s="46">
        <v>80.8414285714286</v>
      </c>
      <c r="M64" s="48" t="s">
        <v>28</v>
      </c>
      <c r="N64" s="33">
        <v>0</v>
      </c>
      <c r="O64" s="48" t="s">
        <v>28</v>
      </c>
      <c r="P64" s="49" t="s">
        <v>28</v>
      </c>
      <c r="Q64" s="28">
        <v>0</v>
      </c>
      <c r="R64" s="29" t="s">
        <v>28</v>
      </c>
      <c r="S64" s="28">
        <v>0</v>
      </c>
      <c r="T64" s="29" t="s">
        <v>28</v>
      </c>
      <c r="U64" s="28">
        <v>0</v>
      </c>
      <c r="V64" s="46">
        <f t="shared" si="4"/>
        <v>0</v>
      </c>
      <c r="W64" s="64">
        <v>0</v>
      </c>
      <c r="X64" s="54">
        <f t="shared" si="5"/>
        <v>63.253</v>
      </c>
      <c r="Y64" s="68"/>
    </row>
    <row r="65" s="6" customFormat="1" ht="42" spans="1:25">
      <c r="A65" s="28">
        <v>23</v>
      </c>
      <c r="B65" s="29" t="s">
        <v>124</v>
      </c>
      <c r="C65" s="28">
        <v>2018021647</v>
      </c>
      <c r="D65" s="29" t="s">
        <v>26</v>
      </c>
      <c r="E65" s="29" t="s">
        <v>101</v>
      </c>
      <c r="F65" s="28">
        <v>100</v>
      </c>
      <c r="G65" s="28">
        <v>30</v>
      </c>
      <c r="H65" s="28">
        <v>0.4</v>
      </c>
      <c r="I65" s="33"/>
      <c r="J65" s="46">
        <f t="shared" si="3"/>
        <v>49.12</v>
      </c>
      <c r="K65" s="47">
        <v>79.68</v>
      </c>
      <c r="L65" s="46">
        <v>79.68</v>
      </c>
      <c r="M65" s="48" t="s">
        <v>28</v>
      </c>
      <c r="N65" s="33">
        <v>0</v>
      </c>
      <c r="O65" s="48" t="s">
        <v>28</v>
      </c>
      <c r="P65" s="49" t="s">
        <v>28</v>
      </c>
      <c r="Q65" s="28">
        <v>0</v>
      </c>
      <c r="R65" s="89" t="s">
        <v>125</v>
      </c>
      <c r="S65" s="28">
        <v>2</v>
      </c>
      <c r="T65" s="29" t="s">
        <v>28</v>
      </c>
      <c r="U65" s="28">
        <v>0</v>
      </c>
      <c r="V65" s="46">
        <f t="shared" si="4"/>
        <v>11.1111111111111</v>
      </c>
      <c r="W65" s="64">
        <v>0</v>
      </c>
      <c r="X65" s="54">
        <f t="shared" si="5"/>
        <v>62.9102222222222</v>
      </c>
      <c r="Y65" s="47"/>
    </row>
    <row r="66" s="6" customFormat="1" ht="40" customHeight="1" spans="1:25">
      <c r="A66" s="28">
        <v>24</v>
      </c>
      <c r="B66" s="29" t="s">
        <v>126</v>
      </c>
      <c r="C66" s="28">
        <v>2018021644</v>
      </c>
      <c r="D66" s="29" t="s">
        <v>26</v>
      </c>
      <c r="E66" s="29" t="s">
        <v>101</v>
      </c>
      <c r="F66" s="28">
        <v>98</v>
      </c>
      <c r="G66" s="28">
        <v>30</v>
      </c>
      <c r="H66" s="28">
        <v>3.8</v>
      </c>
      <c r="I66" s="33"/>
      <c r="J66" s="46">
        <f t="shared" si="3"/>
        <v>49.34</v>
      </c>
      <c r="K66" s="47">
        <v>82.587</v>
      </c>
      <c r="L66" s="46">
        <v>82.587</v>
      </c>
      <c r="M66" s="48" t="s">
        <v>28</v>
      </c>
      <c r="N66" s="33">
        <v>0</v>
      </c>
      <c r="O66" s="48" t="s">
        <v>28</v>
      </c>
      <c r="P66" s="49" t="s">
        <v>28</v>
      </c>
      <c r="Q66" s="28">
        <v>0</v>
      </c>
      <c r="R66" s="29" t="s">
        <v>28</v>
      </c>
      <c r="S66" s="28">
        <v>0</v>
      </c>
      <c r="T66" s="29" t="s">
        <v>28</v>
      </c>
      <c r="U66" s="28">
        <v>0</v>
      </c>
      <c r="V66" s="46">
        <f t="shared" si="4"/>
        <v>0</v>
      </c>
      <c r="W66" s="64">
        <v>0</v>
      </c>
      <c r="X66" s="54">
        <f t="shared" si="5"/>
        <v>62.7449</v>
      </c>
      <c r="Y66" s="47"/>
    </row>
    <row r="67" s="6" customFormat="1" ht="31" customHeight="1" spans="1:25">
      <c r="A67" s="28">
        <v>25</v>
      </c>
      <c r="B67" s="29" t="s">
        <v>127</v>
      </c>
      <c r="C67" s="34" t="s">
        <v>128</v>
      </c>
      <c r="D67" s="29" t="s">
        <v>26</v>
      </c>
      <c r="E67" s="29" t="s">
        <v>101</v>
      </c>
      <c r="F67" s="33">
        <v>99</v>
      </c>
      <c r="G67" s="33">
        <v>30</v>
      </c>
      <c r="H67" s="33">
        <v>0</v>
      </c>
      <c r="I67" s="33"/>
      <c r="J67" s="46">
        <f t="shared" si="3"/>
        <v>48.6</v>
      </c>
      <c r="K67" s="47">
        <v>82.507</v>
      </c>
      <c r="L67" s="46">
        <v>82.507</v>
      </c>
      <c r="M67" s="48" t="s">
        <v>28</v>
      </c>
      <c r="N67" s="33">
        <v>0</v>
      </c>
      <c r="O67" s="48" t="s">
        <v>28</v>
      </c>
      <c r="P67" s="49" t="s">
        <v>28</v>
      </c>
      <c r="Q67" s="28">
        <v>0</v>
      </c>
      <c r="R67" s="29" t="s">
        <v>28</v>
      </c>
      <c r="S67" s="28">
        <v>0</v>
      </c>
      <c r="T67" s="29" t="s">
        <v>28</v>
      </c>
      <c r="U67" s="28">
        <v>0</v>
      </c>
      <c r="V67" s="46">
        <f t="shared" si="4"/>
        <v>0</v>
      </c>
      <c r="W67" s="64">
        <v>0</v>
      </c>
      <c r="X67" s="54">
        <f t="shared" si="5"/>
        <v>62.6149</v>
      </c>
      <c r="Y67" s="47"/>
    </row>
    <row r="68" s="6" customFormat="1" ht="40" customHeight="1" spans="1:25">
      <c r="A68" s="28">
        <v>26</v>
      </c>
      <c r="B68" s="29" t="s">
        <v>129</v>
      </c>
      <c r="C68" s="28">
        <v>2018021604</v>
      </c>
      <c r="D68" s="29" t="s">
        <v>26</v>
      </c>
      <c r="E68" s="29" t="s">
        <v>88</v>
      </c>
      <c r="F68" s="28">
        <v>100</v>
      </c>
      <c r="G68" s="28">
        <v>30</v>
      </c>
      <c r="H68" s="28">
        <v>0</v>
      </c>
      <c r="I68" s="33"/>
      <c r="J68" s="46">
        <f t="shared" ref="J68:J94" si="6">F68*0.4+G68*0.3+H68*0.3</f>
        <v>49</v>
      </c>
      <c r="K68" s="47">
        <v>81.195</v>
      </c>
      <c r="L68" s="46">
        <v>81.195</v>
      </c>
      <c r="M68" s="48" t="s">
        <v>28</v>
      </c>
      <c r="N68" s="33">
        <v>0</v>
      </c>
      <c r="O68" s="48" t="s">
        <v>28</v>
      </c>
      <c r="P68" s="49" t="s">
        <v>28</v>
      </c>
      <c r="Q68" s="28">
        <v>0</v>
      </c>
      <c r="R68" s="29" t="s">
        <v>28</v>
      </c>
      <c r="S68" s="28">
        <v>0</v>
      </c>
      <c r="T68" s="29" t="s">
        <v>28</v>
      </c>
      <c r="U68" s="28">
        <v>0</v>
      </c>
      <c r="V68" s="46">
        <f t="shared" si="4"/>
        <v>0</v>
      </c>
      <c r="W68" s="33">
        <v>0.5</v>
      </c>
      <c r="X68" s="54">
        <f t="shared" ref="X68:X94" si="7">J68*0.1+L68*0.7+V68*0.2+W68</f>
        <v>62.2365</v>
      </c>
      <c r="Y68" s="47"/>
    </row>
    <row r="69" s="6" customFormat="1" ht="40" customHeight="1" spans="1:25">
      <c r="A69" s="28">
        <v>27</v>
      </c>
      <c r="B69" s="29" t="s">
        <v>130</v>
      </c>
      <c r="C69" s="28">
        <v>2018021642</v>
      </c>
      <c r="D69" s="29" t="s">
        <v>26</v>
      </c>
      <c r="E69" s="29" t="s">
        <v>101</v>
      </c>
      <c r="F69" s="28">
        <v>100</v>
      </c>
      <c r="G69" s="28">
        <v>30</v>
      </c>
      <c r="H69" s="28">
        <v>0</v>
      </c>
      <c r="I69" s="33"/>
      <c r="J69" s="46">
        <f t="shared" si="6"/>
        <v>49</v>
      </c>
      <c r="K69" s="47">
        <v>81.267</v>
      </c>
      <c r="L69" s="46">
        <v>81.267</v>
      </c>
      <c r="M69" s="48" t="s">
        <v>28</v>
      </c>
      <c r="N69" s="33">
        <v>0</v>
      </c>
      <c r="O69" s="48" t="s">
        <v>28</v>
      </c>
      <c r="P69" s="49" t="s">
        <v>28</v>
      </c>
      <c r="Q69" s="28">
        <v>0</v>
      </c>
      <c r="R69" s="29" t="s">
        <v>28</v>
      </c>
      <c r="S69" s="28">
        <v>0</v>
      </c>
      <c r="T69" s="29" t="s">
        <v>28</v>
      </c>
      <c r="U69" s="28">
        <v>0</v>
      </c>
      <c r="V69" s="46">
        <f t="shared" si="4"/>
        <v>0</v>
      </c>
      <c r="W69" s="33">
        <v>0.5</v>
      </c>
      <c r="X69" s="54">
        <f t="shared" si="7"/>
        <v>62.2869</v>
      </c>
      <c r="Y69" s="47"/>
    </row>
    <row r="70" s="6" customFormat="1" ht="40" customHeight="1" spans="1:25">
      <c r="A70" s="28">
        <v>28</v>
      </c>
      <c r="B70" s="29" t="s">
        <v>131</v>
      </c>
      <c r="C70" s="28">
        <v>2018021626</v>
      </c>
      <c r="D70" s="29" t="s">
        <v>26</v>
      </c>
      <c r="E70" s="29" t="s">
        <v>101</v>
      </c>
      <c r="F70" s="28">
        <v>100</v>
      </c>
      <c r="G70" s="28">
        <v>100</v>
      </c>
      <c r="H70" s="28">
        <v>27.8</v>
      </c>
      <c r="I70" s="33"/>
      <c r="J70" s="46">
        <f t="shared" si="6"/>
        <v>78.34</v>
      </c>
      <c r="K70" s="47">
        <v>76.9333</v>
      </c>
      <c r="L70" s="46">
        <v>76.9333</v>
      </c>
      <c r="M70" s="48" t="s">
        <v>28</v>
      </c>
      <c r="N70" s="33">
        <v>0</v>
      </c>
      <c r="O70" s="48" t="s">
        <v>28</v>
      </c>
      <c r="P70" s="49" t="s">
        <v>28</v>
      </c>
      <c r="Q70" s="28">
        <v>0</v>
      </c>
      <c r="R70" s="29" t="s">
        <v>28</v>
      </c>
      <c r="S70" s="28">
        <v>0</v>
      </c>
      <c r="T70" s="29" t="s">
        <v>28</v>
      </c>
      <c r="U70" s="28">
        <v>0</v>
      </c>
      <c r="V70" s="46">
        <f t="shared" si="4"/>
        <v>0</v>
      </c>
      <c r="W70" s="64">
        <v>0</v>
      </c>
      <c r="X70" s="54">
        <f t="shared" si="7"/>
        <v>61.68731</v>
      </c>
      <c r="Y70" s="47"/>
    </row>
    <row r="71" s="6" customFormat="1" ht="31" customHeight="1" spans="1:25">
      <c r="A71" s="28">
        <v>29</v>
      </c>
      <c r="B71" s="29" t="s">
        <v>132</v>
      </c>
      <c r="C71" s="28">
        <v>2018021634</v>
      </c>
      <c r="D71" s="29" t="s">
        <v>26</v>
      </c>
      <c r="E71" s="29" t="s">
        <v>101</v>
      </c>
      <c r="F71" s="28">
        <v>98</v>
      </c>
      <c r="G71" s="28">
        <v>30</v>
      </c>
      <c r="H71" s="28">
        <v>1.6</v>
      </c>
      <c r="I71" s="33"/>
      <c r="J71" s="46">
        <f t="shared" si="6"/>
        <v>48.68</v>
      </c>
      <c r="K71" s="47">
        <v>81.013</v>
      </c>
      <c r="L71" s="46">
        <v>81.013</v>
      </c>
      <c r="M71" s="48" t="s">
        <v>28</v>
      </c>
      <c r="N71" s="33">
        <v>0</v>
      </c>
      <c r="O71" s="48" t="s">
        <v>28</v>
      </c>
      <c r="P71" s="49" t="s">
        <v>28</v>
      </c>
      <c r="Q71" s="28">
        <v>0</v>
      </c>
      <c r="R71" s="29" t="s">
        <v>28</v>
      </c>
      <c r="S71" s="28">
        <v>0</v>
      </c>
      <c r="T71" s="29" t="s">
        <v>28</v>
      </c>
      <c r="U71" s="28">
        <v>0</v>
      </c>
      <c r="V71" s="46">
        <f t="shared" si="4"/>
        <v>0</v>
      </c>
      <c r="W71" s="64">
        <v>0</v>
      </c>
      <c r="X71" s="54">
        <f t="shared" si="7"/>
        <v>61.5771</v>
      </c>
      <c r="Y71" s="68"/>
    </row>
    <row r="72" s="6" customFormat="1" ht="40" customHeight="1" spans="1:25">
      <c r="A72" s="28">
        <v>30</v>
      </c>
      <c r="B72" s="29" t="s">
        <v>133</v>
      </c>
      <c r="C72" s="28">
        <v>2018021582</v>
      </c>
      <c r="D72" s="29" t="s">
        <v>26</v>
      </c>
      <c r="E72" s="29" t="s">
        <v>88</v>
      </c>
      <c r="F72" s="28">
        <v>98</v>
      </c>
      <c r="G72" s="28">
        <v>70</v>
      </c>
      <c r="H72" s="28">
        <v>17.2</v>
      </c>
      <c r="I72" s="33"/>
      <c r="J72" s="46">
        <f t="shared" si="6"/>
        <v>65.36</v>
      </c>
      <c r="K72" s="47">
        <v>78.502</v>
      </c>
      <c r="L72" s="46">
        <v>78.502</v>
      </c>
      <c r="M72" s="48" t="s">
        <v>28</v>
      </c>
      <c r="N72" s="33">
        <v>0</v>
      </c>
      <c r="O72" s="48" t="s">
        <v>28</v>
      </c>
      <c r="P72" s="49" t="s">
        <v>28</v>
      </c>
      <c r="Q72" s="28">
        <v>0</v>
      </c>
      <c r="R72" s="29" t="s">
        <v>28</v>
      </c>
      <c r="S72" s="28">
        <v>0</v>
      </c>
      <c r="T72" s="29" t="s">
        <v>28</v>
      </c>
      <c r="U72" s="28">
        <v>0</v>
      </c>
      <c r="V72" s="46">
        <f t="shared" si="4"/>
        <v>0</v>
      </c>
      <c r="W72" s="64">
        <v>0</v>
      </c>
      <c r="X72" s="54">
        <f t="shared" si="7"/>
        <v>61.4874</v>
      </c>
      <c r="Y72" s="47"/>
    </row>
    <row r="73" s="6" customFormat="1" ht="40" customHeight="1" spans="1:25">
      <c r="A73" s="28">
        <v>31</v>
      </c>
      <c r="B73" s="29" t="s">
        <v>134</v>
      </c>
      <c r="C73" s="28">
        <v>2018021593</v>
      </c>
      <c r="D73" s="29" t="s">
        <v>26</v>
      </c>
      <c r="E73" s="29" t="s">
        <v>88</v>
      </c>
      <c r="F73" s="28">
        <v>99</v>
      </c>
      <c r="G73" s="28">
        <v>70</v>
      </c>
      <c r="H73" s="28">
        <v>19.8</v>
      </c>
      <c r="I73" s="33"/>
      <c r="J73" s="46">
        <f t="shared" si="6"/>
        <v>66.54</v>
      </c>
      <c r="K73" s="47">
        <v>78.32</v>
      </c>
      <c r="L73" s="46">
        <v>78.32</v>
      </c>
      <c r="M73" s="48" t="s">
        <v>28</v>
      </c>
      <c r="N73" s="33">
        <v>0</v>
      </c>
      <c r="O73" s="48" t="s">
        <v>28</v>
      </c>
      <c r="P73" s="49" t="s">
        <v>28</v>
      </c>
      <c r="Q73" s="28">
        <v>0</v>
      </c>
      <c r="R73" s="29" t="s">
        <v>28</v>
      </c>
      <c r="S73" s="28">
        <v>0</v>
      </c>
      <c r="T73" s="29" t="s">
        <v>28</v>
      </c>
      <c r="U73" s="28">
        <v>0</v>
      </c>
      <c r="V73" s="46">
        <f t="shared" si="4"/>
        <v>0</v>
      </c>
      <c r="W73" s="64">
        <v>0</v>
      </c>
      <c r="X73" s="54">
        <f t="shared" si="7"/>
        <v>61.478</v>
      </c>
      <c r="Y73" s="47"/>
    </row>
    <row r="74" s="6" customFormat="1" ht="40" customHeight="1" spans="1:25">
      <c r="A74" s="28">
        <v>32</v>
      </c>
      <c r="B74" s="29" t="s">
        <v>135</v>
      </c>
      <c r="C74" s="28">
        <v>2018021627</v>
      </c>
      <c r="D74" s="29" t="s">
        <v>26</v>
      </c>
      <c r="E74" s="29" t="s">
        <v>101</v>
      </c>
      <c r="F74" s="28">
        <v>100</v>
      </c>
      <c r="G74" s="28">
        <v>70</v>
      </c>
      <c r="H74" s="28">
        <v>4</v>
      </c>
      <c r="I74" s="33"/>
      <c r="J74" s="46">
        <f t="shared" si="6"/>
        <v>62.2</v>
      </c>
      <c r="K74" s="47">
        <v>78.6</v>
      </c>
      <c r="L74" s="46">
        <v>78.6</v>
      </c>
      <c r="M74" s="48" t="s">
        <v>28</v>
      </c>
      <c r="N74" s="33">
        <v>0</v>
      </c>
      <c r="O74" s="48" t="s">
        <v>28</v>
      </c>
      <c r="P74" s="49" t="s">
        <v>28</v>
      </c>
      <c r="Q74" s="28">
        <v>0</v>
      </c>
      <c r="R74" s="29" t="s">
        <v>28</v>
      </c>
      <c r="S74" s="28">
        <v>0</v>
      </c>
      <c r="T74" s="29" t="s">
        <v>28</v>
      </c>
      <c r="U74" s="28">
        <v>0</v>
      </c>
      <c r="V74" s="46">
        <f t="shared" si="4"/>
        <v>0</v>
      </c>
      <c r="W74" s="64">
        <v>0</v>
      </c>
      <c r="X74" s="54">
        <f t="shared" si="7"/>
        <v>61.24</v>
      </c>
      <c r="Y74" s="47"/>
    </row>
    <row r="75" s="6" customFormat="1" ht="40" customHeight="1" spans="1:25">
      <c r="A75" s="28">
        <v>33</v>
      </c>
      <c r="B75" s="29" t="s">
        <v>136</v>
      </c>
      <c r="C75" s="69" t="s">
        <v>137</v>
      </c>
      <c r="D75" s="29" t="s">
        <v>26</v>
      </c>
      <c r="E75" s="29" t="s">
        <v>101</v>
      </c>
      <c r="F75" s="33">
        <v>90</v>
      </c>
      <c r="G75" s="33">
        <v>30</v>
      </c>
      <c r="H75" s="33">
        <v>16.2</v>
      </c>
      <c r="I75" s="33"/>
      <c r="J75" s="46">
        <f t="shared" si="6"/>
        <v>49.86</v>
      </c>
      <c r="K75" s="47">
        <v>80.12</v>
      </c>
      <c r="L75" s="46">
        <v>80.12</v>
      </c>
      <c r="M75" s="48" t="s">
        <v>28</v>
      </c>
      <c r="N75" s="33">
        <v>0</v>
      </c>
      <c r="O75" s="48" t="s">
        <v>28</v>
      </c>
      <c r="P75" s="49" t="s">
        <v>28</v>
      </c>
      <c r="Q75" s="28">
        <v>0</v>
      </c>
      <c r="R75" s="29" t="s">
        <v>28</v>
      </c>
      <c r="S75" s="28">
        <v>0</v>
      </c>
      <c r="T75" s="29" t="s">
        <v>28</v>
      </c>
      <c r="U75" s="28">
        <v>0</v>
      </c>
      <c r="V75" s="46">
        <f t="shared" si="4"/>
        <v>0</v>
      </c>
      <c r="W75" s="64">
        <v>0</v>
      </c>
      <c r="X75" s="54">
        <f t="shared" si="7"/>
        <v>61.07</v>
      </c>
      <c r="Y75" s="47"/>
    </row>
    <row r="76" s="6" customFormat="1" ht="40" customHeight="1" spans="1:25">
      <c r="A76" s="28">
        <v>34</v>
      </c>
      <c r="B76" s="29" t="s">
        <v>138</v>
      </c>
      <c r="C76" s="28">
        <v>2018023069</v>
      </c>
      <c r="D76" s="29" t="s">
        <v>26</v>
      </c>
      <c r="E76" s="29" t="s">
        <v>88</v>
      </c>
      <c r="F76" s="28">
        <v>95</v>
      </c>
      <c r="G76" s="28">
        <v>30</v>
      </c>
      <c r="H76" s="28">
        <v>0.4</v>
      </c>
      <c r="I76" s="33"/>
      <c r="J76" s="46">
        <f t="shared" si="6"/>
        <v>47.12</v>
      </c>
      <c r="K76" s="47">
        <v>80.28</v>
      </c>
      <c r="L76" s="46">
        <v>80.28</v>
      </c>
      <c r="M76" s="48" t="s">
        <v>28</v>
      </c>
      <c r="N76" s="33">
        <v>0</v>
      </c>
      <c r="O76" s="48" t="s">
        <v>28</v>
      </c>
      <c r="P76" s="49" t="s">
        <v>28</v>
      </c>
      <c r="Q76" s="28">
        <v>0</v>
      </c>
      <c r="R76" s="29" t="s">
        <v>28</v>
      </c>
      <c r="S76" s="28">
        <v>0</v>
      </c>
      <c r="T76" s="29" t="s">
        <v>28</v>
      </c>
      <c r="U76" s="28">
        <v>0</v>
      </c>
      <c r="V76" s="46">
        <f t="shared" si="4"/>
        <v>0</v>
      </c>
      <c r="W76" s="64">
        <v>0</v>
      </c>
      <c r="X76" s="54">
        <f t="shared" si="7"/>
        <v>60.908</v>
      </c>
      <c r="Y76" s="47"/>
    </row>
    <row r="77" s="6" customFormat="1" ht="31" customHeight="1" spans="1:25">
      <c r="A77" s="28">
        <v>35</v>
      </c>
      <c r="B77" s="29" t="s">
        <v>139</v>
      </c>
      <c r="C77" s="70">
        <v>2018021630</v>
      </c>
      <c r="D77" s="29" t="s">
        <v>26</v>
      </c>
      <c r="E77" s="29" t="s">
        <v>101</v>
      </c>
      <c r="F77" s="28">
        <v>100</v>
      </c>
      <c r="G77" s="28">
        <v>30</v>
      </c>
      <c r="H77" s="28">
        <v>16.2</v>
      </c>
      <c r="I77" s="33"/>
      <c r="J77" s="46">
        <f t="shared" si="6"/>
        <v>53.86</v>
      </c>
      <c r="K77" s="47">
        <v>79.133</v>
      </c>
      <c r="L77" s="46">
        <v>79.133</v>
      </c>
      <c r="M77" s="48" t="s">
        <v>28</v>
      </c>
      <c r="N77" s="33">
        <v>0</v>
      </c>
      <c r="O77" s="48" t="s">
        <v>28</v>
      </c>
      <c r="P77" s="49" t="s">
        <v>28</v>
      </c>
      <c r="Q77" s="28">
        <v>0</v>
      </c>
      <c r="R77" s="29" t="s">
        <v>28</v>
      </c>
      <c r="S77" s="28">
        <v>0</v>
      </c>
      <c r="T77" s="29" t="s">
        <v>28</v>
      </c>
      <c r="U77" s="28">
        <v>0</v>
      </c>
      <c r="V77" s="46">
        <f t="shared" si="4"/>
        <v>0</v>
      </c>
      <c r="W77" s="64">
        <v>0</v>
      </c>
      <c r="X77" s="54">
        <f t="shared" si="7"/>
        <v>60.7791</v>
      </c>
      <c r="Y77" s="53"/>
    </row>
    <row r="78" s="6" customFormat="1" ht="40" customHeight="1" spans="1:25">
      <c r="A78" s="28">
        <v>36</v>
      </c>
      <c r="B78" s="29" t="s">
        <v>140</v>
      </c>
      <c r="C78" s="34" t="s">
        <v>141</v>
      </c>
      <c r="D78" s="29" t="s">
        <v>26</v>
      </c>
      <c r="E78" s="29" t="s">
        <v>88</v>
      </c>
      <c r="F78" s="33">
        <v>99</v>
      </c>
      <c r="G78" s="33">
        <v>90</v>
      </c>
      <c r="H78" s="33">
        <v>22.8</v>
      </c>
      <c r="I78" s="33"/>
      <c r="J78" s="46">
        <f t="shared" si="6"/>
        <v>73.44</v>
      </c>
      <c r="K78" s="47">
        <v>75.608</v>
      </c>
      <c r="L78" s="46">
        <v>75.608</v>
      </c>
      <c r="M78" s="48" t="s">
        <v>28</v>
      </c>
      <c r="N78" s="33">
        <v>0</v>
      </c>
      <c r="O78" s="48" t="s">
        <v>28</v>
      </c>
      <c r="P78" s="49" t="s">
        <v>28</v>
      </c>
      <c r="Q78" s="28">
        <v>0</v>
      </c>
      <c r="R78" s="29" t="s">
        <v>28</v>
      </c>
      <c r="S78" s="28">
        <v>0</v>
      </c>
      <c r="T78" s="29" t="s">
        <v>28</v>
      </c>
      <c r="U78" s="28">
        <v>0</v>
      </c>
      <c r="V78" s="46">
        <f t="shared" si="4"/>
        <v>0</v>
      </c>
      <c r="W78" s="64">
        <v>0</v>
      </c>
      <c r="X78" s="54">
        <f t="shared" si="7"/>
        <v>60.2696</v>
      </c>
      <c r="Y78" s="47"/>
    </row>
    <row r="79" s="6" customFormat="1" ht="40" customHeight="1" spans="1:25">
      <c r="A79" s="28">
        <v>37</v>
      </c>
      <c r="B79" s="29" t="s">
        <v>142</v>
      </c>
      <c r="C79" s="28">
        <v>2018021587</v>
      </c>
      <c r="D79" s="29" t="s">
        <v>26</v>
      </c>
      <c r="E79" s="29" t="s">
        <v>88</v>
      </c>
      <c r="F79" s="28">
        <v>95</v>
      </c>
      <c r="G79" s="28">
        <v>30</v>
      </c>
      <c r="H79" s="28">
        <v>0</v>
      </c>
      <c r="I79" s="33"/>
      <c r="J79" s="46">
        <f t="shared" si="6"/>
        <v>47</v>
      </c>
      <c r="K79" s="53">
        <v>79.27</v>
      </c>
      <c r="L79" s="54">
        <v>79.27</v>
      </c>
      <c r="M79" s="48" t="s">
        <v>28</v>
      </c>
      <c r="N79" s="33">
        <v>0</v>
      </c>
      <c r="O79" s="48" t="s">
        <v>28</v>
      </c>
      <c r="P79" s="49" t="s">
        <v>28</v>
      </c>
      <c r="Q79" s="28">
        <v>0</v>
      </c>
      <c r="R79" s="29" t="s">
        <v>28</v>
      </c>
      <c r="S79" s="28">
        <v>0</v>
      </c>
      <c r="T79" s="28" t="s">
        <v>28</v>
      </c>
      <c r="U79" s="28">
        <v>0</v>
      </c>
      <c r="V79" s="46">
        <f t="shared" si="4"/>
        <v>0</v>
      </c>
      <c r="W79" s="64">
        <v>0</v>
      </c>
      <c r="X79" s="54">
        <f t="shared" si="7"/>
        <v>60.189</v>
      </c>
      <c r="Y79" s="53"/>
    </row>
    <row r="80" s="7" customFormat="1" ht="40" customHeight="1" spans="1:25">
      <c r="A80" s="28">
        <v>38</v>
      </c>
      <c r="B80" s="29" t="s">
        <v>143</v>
      </c>
      <c r="C80" s="28">
        <v>2018023056</v>
      </c>
      <c r="D80" s="29" t="s">
        <v>26</v>
      </c>
      <c r="E80" s="29" t="s">
        <v>88</v>
      </c>
      <c r="F80" s="28">
        <v>91</v>
      </c>
      <c r="G80" s="33">
        <v>30</v>
      </c>
      <c r="H80" s="33">
        <v>0</v>
      </c>
      <c r="I80" s="33"/>
      <c r="J80" s="46">
        <f t="shared" si="6"/>
        <v>45.4</v>
      </c>
      <c r="K80" s="53">
        <v>79.403</v>
      </c>
      <c r="L80" s="54">
        <v>79.403</v>
      </c>
      <c r="M80" s="48" t="s">
        <v>28</v>
      </c>
      <c r="N80" s="33">
        <v>0</v>
      </c>
      <c r="O80" s="48" t="s">
        <v>28</v>
      </c>
      <c r="P80" s="49" t="s">
        <v>28</v>
      </c>
      <c r="Q80" s="28">
        <v>0</v>
      </c>
      <c r="R80" s="29" t="s">
        <v>28</v>
      </c>
      <c r="S80" s="28">
        <v>0</v>
      </c>
      <c r="T80" s="29" t="s">
        <v>28</v>
      </c>
      <c r="U80" s="28">
        <v>0</v>
      </c>
      <c r="V80" s="46">
        <f t="shared" si="4"/>
        <v>0</v>
      </c>
      <c r="W80" s="64">
        <v>0</v>
      </c>
      <c r="X80" s="54">
        <f t="shared" si="7"/>
        <v>60.1221</v>
      </c>
      <c r="Y80" s="28"/>
    </row>
    <row r="81" s="6" customFormat="1" ht="40" customHeight="1" spans="1:25">
      <c r="A81" s="28">
        <v>39</v>
      </c>
      <c r="B81" s="29" t="s">
        <v>144</v>
      </c>
      <c r="C81" s="28">
        <v>2018023057</v>
      </c>
      <c r="D81" s="29" t="s">
        <v>26</v>
      </c>
      <c r="E81" s="29" t="s">
        <v>88</v>
      </c>
      <c r="F81" s="28">
        <v>90</v>
      </c>
      <c r="G81" s="33">
        <v>90</v>
      </c>
      <c r="H81" s="33">
        <v>3.8</v>
      </c>
      <c r="I81" s="33"/>
      <c r="J81" s="46">
        <f t="shared" si="6"/>
        <v>64.14</v>
      </c>
      <c r="K81" s="53">
        <v>76.314</v>
      </c>
      <c r="L81" s="54">
        <v>76.314</v>
      </c>
      <c r="M81" s="48" t="s">
        <v>28</v>
      </c>
      <c r="N81" s="33">
        <v>0</v>
      </c>
      <c r="O81" s="48" t="s">
        <v>28</v>
      </c>
      <c r="P81" s="49" t="s">
        <v>28</v>
      </c>
      <c r="Q81" s="28">
        <v>0</v>
      </c>
      <c r="R81" s="29" t="s">
        <v>28</v>
      </c>
      <c r="S81" s="28">
        <v>0</v>
      </c>
      <c r="T81" s="29" t="s">
        <v>28</v>
      </c>
      <c r="U81" s="28">
        <v>0</v>
      </c>
      <c r="V81" s="46">
        <f t="shared" si="4"/>
        <v>0</v>
      </c>
      <c r="W81" s="64">
        <v>0</v>
      </c>
      <c r="X81" s="54">
        <f t="shared" si="7"/>
        <v>59.8338</v>
      </c>
      <c r="Y81" s="28"/>
    </row>
    <row r="82" s="6" customFormat="1" ht="33" customHeight="1" spans="1:25">
      <c r="A82" s="28">
        <v>40</v>
      </c>
      <c r="B82" s="29" t="s">
        <v>145</v>
      </c>
      <c r="C82" s="28">
        <v>2018021595</v>
      </c>
      <c r="D82" s="29" t="s">
        <v>26</v>
      </c>
      <c r="E82" s="29" t="s">
        <v>88</v>
      </c>
      <c r="F82" s="28">
        <v>99</v>
      </c>
      <c r="G82" s="28">
        <v>70</v>
      </c>
      <c r="H82" s="28">
        <v>2.2</v>
      </c>
      <c r="I82" s="33"/>
      <c r="J82" s="46">
        <f t="shared" si="6"/>
        <v>61.26</v>
      </c>
      <c r="K82" s="47">
        <v>76.397</v>
      </c>
      <c r="L82" s="46">
        <v>76.397</v>
      </c>
      <c r="M82" s="48" t="s">
        <v>28</v>
      </c>
      <c r="N82" s="33">
        <v>0</v>
      </c>
      <c r="O82" s="48" t="s">
        <v>28</v>
      </c>
      <c r="P82" s="49" t="s">
        <v>28</v>
      </c>
      <c r="Q82" s="28">
        <v>0</v>
      </c>
      <c r="R82" s="29" t="s">
        <v>28</v>
      </c>
      <c r="S82" s="28">
        <v>0</v>
      </c>
      <c r="T82" s="29" t="s">
        <v>28</v>
      </c>
      <c r="U82" s="28">
        <v>0</v>
      </c>
      <c r="V82" s="46">
        <f t="shared" si="4"/>
        <v>0</v>
      </c>
      <c r="W82" s="64">
        <v>0</v>
      </c>
      <c r="X82" s="54">
        <f t="shared" si="7"/>
        <v>59.6039</v>
      </c>
      <c r="Y82" s="67"/>
    </row>
    <row r="83" s="6" customFormat="1" ht="40" customHeight="1" spans="1:25">
      <c r="A83" s="28">
        <v>41</v>
      </c>
      <c r="B83" s="29" t="s">
        <v>146</v>
      </c>
      <c r="C83" s="28" t="s">
        <v>147</v>
      </c>
      <c r="D83" s="29" t="s">
        <v>26</v>
      </c>
      <c r="E83" s="29" t="s">
        <v>88</v>
      </c>
      <c r="F83" s="28">
        <v>91</v>
      </c>
      <c r="G83" s="33">
        <v>30</v>
      </c>
      <c r="H83" s="33">
        <v>19.2</v>
      </c>
      <c r="I83" s="33"/>
      <c r="J83" s="46">
        <f t="shared" si="6"/>
        <v>51.16</v>
      </c>
      <c r="K83" s="53">
        <v>76.973</v>
      </c>
      <c r="L83" s="54">
        <v>76.973</v>
      </c>
      <c r="M83" s="48" t="s">
        <v>28</v>
      </c>
      <c r="N83" s="33">
        <v>0</v>
      </c>
      <c r="O83" s="48" t="s">
        <v>28</v>
      </c>
      <c r="P83" s="49" t="s">
        <v>28</v>
      </c>
      <c r="Q83" s="28">
        <v>0</v>
      </c>
      <c r="R83" s="29" t="s">
        <v>28</v>
      </c>
      <c r="S83" s="28">
        <v>0</v>
      </c>
      <c r="T83" s="29" t="s">
        <v>28</v>
      </c>
      <c r="U83" s="28">
        <v>0</v>
      </c>
      <c r="V83" s="46">
        <f t="shared" si="4"/>
        <v>0</v>
      </c>
      <c r="W83" s="64">
        <v>0</v>
      </c>
      <c r="X83" s="54">
        <f t="shared" si="7"/>
        <v>58.9971</v>
      </c>
      <c r="Y83" s="28"/>
    </row>
    <row r="84" s="6" customFormat="1" ht="40" customHeight="1" spans="1:25">
      <c r="A84" s="28">
        <v>42</v>
      </c>
      <c r="B84" s="29" t="s">
        <v>148</v>
      </c>
      <c r="C84" s="28">
        <v>2018021599</v>
      </c>
      <c r="D84" s="29" t="s">
        <v>26</v>
      </c>
      <c r="E84" s="29" t="s">
        <v>88</v>
      </c>
      <c r="F84" s="28">
        <v>100</v>
      </c>
      <c r="G84" s="28">
        <v>90</v>
      </c>
      <c r="H84" s="28">
        <v>6.4</v>
      </c>
      <c r="I84" s="33"/>
      <c r="J84" s="46">
        <f t="shared" si="6"/>
        <v>68.92</v>
      </c>
      <c r="K84" s="47">
        <v>74.296</v>
      </c>
      <c r="L84" s="46">
        <v>74.296</v>
      </c>
      <c r="M84" s="48" t="s">
        <v>28</v>
      </c>
      <c r="N84" s="33">
        <v>0</v>
      </c>
      <c r="O84" s="48" t="s">
        <v>28</v>
      </c>
      <c r="P84" s="49" t="s">
        <v>28</v>
      </c>
      <c r="Q84" s="28">
        <v>0</v>
      </c>
      <c r="R84" s="29" t="s">
        <v>28</v>
      </c>
      <c r="S84" s="28">
        <v>0</v>
      </c>
      <c r="T84" s="29" t="s">
        <v>28</v>
      </c>
      <c r="U84" s="28">
        <v>0</v>
      </c>
      <c r="V84" s="46">
        <f t="shared" si="4"/>
        <v>0</v>
      </c>
      <c r="W84" s="64">
        <v>0</v>
      </c>
      <c r="X84" s="54">
        <f t="shared" si="7"/>
        <v>58.8992</v>
      </c>
      <c r="Y84" s="47"/>
    </row>
    <row r="85" s="7" customFormat="1" ht="40" customHeight="1" spans="1:25">
      <c r="A85" s="28">
        <v>43</v>
      </c>
      <c r="B85" s="29" t="s">
        <v>149</v>
      </c>
      <c r="C85" s="28">
        <v>2018021641</v>
      </c>
      <c r="D85" s="29" t="s">
        <v>26</v>
      </c>
      <c r="E85" s="29" t="s">
        <v>101</v>
      </c>
      <c r="F85" s="28">
        <v>100</v>
      </c>
      <c r="G85" s="28">
        <v>30</v>
      </c>
      <c r="H85" s="28">
        <v>0</v>
      </c>
      <c r="I85" s="33"/>
      <c r="J85" s="46">
        <f t="shared" si="6"/>
        <v>49</v>
      </c>
      <c r="K85" s="47">
        <v>77.12</v>
      </c>
      <c r="L85" s="46">
        <v>77.12</v>
      </c>
      <c r="M85" s="48" t="s">
        <v>28</v>
      </c>
      <c r="N85" s="33">
        <v>0</v>
      </c>
      <c r="O85" s="48" t="s">
        <v>28</v>
      </c>
      <c r="P85" s="49" t="s">
        <v>28</v>
      </c>
      <c r="Q85" s="28">
        <v>0</v>
      </c>
      <c r="R85" s="29" t="s">
        <v>28</v>
      </c>
      <c r="S85" s="28">
        <v>0</v>
      </c>
      <c r="T85" s="29" t="s">
        <v>28</v>
      </c>
      <c r="U85" s="28">
        <v>0</v>
      </c>
      <c r="V85" s="46">
        <f t="shared" si="4"/>
        <v>0</v>
      </c>
      <c r="W85" s="64">
        <v>0</v>
      </c>
      <c r="X85" s="54">
        <f t="shared" si="7"/>
        <v>58.884</v>
      </c>
      <c r="Y85" s="47"/>
    </row>
    <row r="86" s="5" customFormat="1" ht="58.5" spans="1:25">
      <c r="A86" s="28">
        <v>44</v>
      </c>
      <c r="B86" s="32" t="s">
        <v>150</v>
      </c>
      <c r="C86" s="33">
        <v>2018021596</v>
      </c>
      <c r="D86" s="32" t="s">
        <v>26</v>
      </c>
      <c r="E86" s="29" t="s">
        <v>88</v>
      </c>
      <c r="F86" s="33">
        <v>92</v>
      </c>
      <c r="G86" s="33">
        <v>30</v>
      </c>
      <c r="H86" s="33">
        <v>0.8</v>
      </c>
      <c r="I86" s="33"/>
      <c r="J86" s="46">
        <f t="shared" si="6"/>
        <v>46.04</v>
      </c>
      <c r="K86" s="47">
        <v>73.345</v>
      </c>
      <c r="L86" s="46">
        <v>73.345</v>
      </c>
      <c r="M86" s="48" t="s">
        <v>28</v>
      </c>
      <c r="N86" s="33">
        <v>0</v>
      </c>
      <c r="O86" s="48" t="s">
        <v>28</v>
      </c>
      <c r="P86" s="49" t="s">
        <v>28</v>
      </c>
      <c r="Q86" s="28">
        <v>0</v>
      </c>
      <c r="R86" s="63" t="s">
        <v>151</v>
      </c>
      <c r="S86" s="28">
        <v>2</v>
      </c>
      <c r="T86" s="29" t="s">
        <v>28</v>
      </c>
      <c r="U86" s="28">
        <v>0</v>
      </c>
      <c r="V86" s="46">
        <f t="shared" si="4"/>
        <v>11.1111111111111</v>
      </c>
      <c r="W86" s="64">
        <v>0</v>
      </c>
      <c r="X86" s="54">
        <f t="shared" si="7"/>
        <v>58.1677222222222</v>
      </c>
      <c r="Y86" s="33"/>
    </row>
    <row r="87" s="5" customFormat="1" ht="40" customHeight="1" spans="1:25">
      <c r="A87" s="28">
        <v>45</v>
      </c>
      <c r="B87" s="29" t="s">
        <v>152</v>
      </c>
      <c r="C87" s="28">
        <v>2018023052</v>
      </c>
      <c r="D87" s="29" t="s">
        <v>26</v>
      </c>
      <c r="E87" s="29" t="s">
        <v>88</v>
      </c>
      <c r="F87" s="28">
        <v>91</v>
      </c>
      <c r="G87" s="33">
        <v>30</v>
      </c>
      <c r="H87" s="33">
        <v>0.8</v>
      </c>
      <c r="I87" s="33"/>
      <c r="J87" s="46">
        <f t="shared" si="6"/>
        <v>45.64</v>
      </c>
      <c r="K87" s="53">
        <v>73.333</v>
      </c>
      <c r="L87" s="54">
        <v>73.333</v>
      </c>
      <c r="M87" s="48" t="s">
        <v>28</v>
      </c>
      <c r="N87" s="33">
        <v>0</v>
      </c>
      <c r="O87" s="48" t="s">
        <v>28</v>
      </c>
      <c r="P87" s="49" t="s">
        <v>28</v>
      </c>
      <c r="Q87" s="28">
        <v>0</v>
      </c>
      <c r="R87" s="29" t="s">
        <v>28</v>
      </c>
      <c r="S87" s="28">
        <v>0</v>
      </c>
      <c r="T87" s="29" t="s">
        <v>28</v>
      </c>
      <c r="U87" s="28">
        <v>0</v>
      </c>
      <c r="V87" s="46">
        <f t="shared" si="4"/>
        <v>0</v>
      </c>
      <c r="W87" s="64">
        <v>0</v>
      </c>
      <c r="X87" s="54">
        <f t="shared" si="7"/>
        <v>55.8971</v>
      </c>
      <c r="Y87" s="28"/>
    </row>
    <row r="88" s="8" customFormat="1" ht="53" customHeight="1" spans="1:25">
      <c r="A88" s="71">
        <v>1</v>
      </c>
      <c r="B88" s="72" t="s">
        <v>153</v>
      </c>
      <c r="C88" s="73" t="s">
        <v>154</v>
      </c>
      <c r="D88" s="72" t="s">
        <v>155</v>
      </c>
      <c r="E88" s="72" t="s">
        <v>67</v>
      </c>
      <c r="F88" s="71">
        <v>96</v>
      </c>
      <c r="G88" s="71">
        <v>30</v>
      </c>
      <c r="H88" s="71">
        <v>0</v>
      </c>
      <c r="I88" s="80"/>
      <c r="J88" s="81">
        <f t="shared" si="6"/>
        <v>47.4</v>
      </c>
      <c r="K88" s="82">
        <v>87.23</v>
      </c>
      <c r="L88" s="82">
        <v>87.23</v>
      </c>
      <c r="M88" s="83" t="s">
        <v>28</v>
      </c>
      <c r="N88" s="80">
        <v>0</v>
      </c>
      <c r="O88" s="83" t="s">
        <v>28</v>
      </c>
      <c r="P88" s="84" t="s">
        <v>28</v>
      </c>
      <c r="Q88" s="71">
        <v>0</v>
      </c>
      <c r="R88" s="90" t="s">
        <v>156</v>
      </c>
      <c r="S88" s="71">
        <v>50</v>
      </c>
      <c r="T88" s="84" t="s">
        <v>28</v>
      </c>
      <c r="U88" s="80">
        <v>0</v>
      </c>
      <c r="V88" s="81">
        <f>(N88+Q88+S88+U88)/50*100</f>
        <v>100</v>
      </c>
      <c r="W88" s="91">
        <v>0</v>
      </c>
      <c r="X88" s="92">
        <f t="shared" si="7"/>
        <v>85.801</v>
      </c>
      <c r="Y88" s="80"/>
    </row>
    <row r="89" s="9" customFormat="1" ht="38.25" spans="1:25">
      <c r="A89" s="71">
        <v>2</v>
      </c>
      <c r="B89" s="74" t="s">
        <v>157</v>
      </c>
      <c r="C89" s="75">
        <v>2018010022</v>
      </c>
      <c r="D89" s="74" t="s">
        <v>155</v>
      </c>
      <c r="E89" s="72" t="s">
        <v>67</v>
      </c>
      <c r="F89" s="75">
        <v>98</v>
      </c>
      <c r="G89" s="75">
        <v>80</v>
      </c>
      <c r="H89" s="75">
        <v>3</v>
      </c>
      <c r="I89" s="85"/>
      <c r="J89" s="81">
        <f t="shared" si="6"/>
        <v>64.1</v>
      </c>
      <c r="K89" s="86">
        <v>81.13</v>
      </c>
      <c r="L89" s="86">
        <v>81.13</v>
      </c>
      <c r="M89" s="83" t="s">
        <v>28</v>
      </c>
      <c r="N89" s="80">
        <v>0</v>
      </c>
      <c r="O89" s="83" t="s">
        <v>28</v>
      </c>
      <c r="P89" s="84" t="s">
        <v>28</v>
      </c>
      <c r="Q89" s="75">
        <v>0</v>
      </c>
      <c r="R89" s="75">
        <v>0</v>
      </c>
      <c r="S89" s="75">
        <v>0</v>
      </c>
      <c r="T89" s="93" t="s">
        <v>158</v>
      </c>
      <c r="U89" s="85">
        <v>10</v>
      </c>
      <c r="V89" s="81">
        <f>(N89+Q89+S89+U89)/50*100</f>
        <v>20</v>
      </c>
      <c r="W89" s="91">
        <v>0</v>
      </c>
      <c r="X89" s="92">
        <f t="shared" si="7"/>
        <v>67.201</v>
      </c>
      <c r="Y89" s="85"/>
    </row>
    <row r="90" s="9" customFormat="1" ht="57" customHeight="1" spans="1:25">
      <c r="A90" s="71">
        <v>3</v>
      </c>
      <c r="B90" s="72" t="s">
        <v>159</v>
      </c>
      <c r="C90" s="73">
        <v>2018010030</v>
      </c>
      <c r="D90" s="72" t="s">
        <v>155</v>
      </c>
      <c r="E90" s="72" t="s">
        <v>67</v>
      </c>
      <c r="F90" s="71">
        <v>98</v>
      </c>
      <c r="G90" s="71">
        <v>30</v>
      </c>
      <c r="H90" s="71">
        <v>0</v>
      </c>
      <c r="I90" s="80"/>
      <c r="J90" s="81">
        <f t="shared" si="6"/>
        <v>48.2</v>
      </c>
      <c r="K90" s="82">
        <v>83.17</v>
      </c>
      <c r="L90" s="82">
        <v>83.17</v>
      </c>
      <c r="M90" s="87" t="s">
        <v>28</v>
      </c>
      <c r="N90" s="80">
        <v>0</v>
      </c>
      <c r="O90" s="83" t="s">
        <v>28</v>
      </c>
      <c r="P90" s="84" t="s">
        <v>28</v>
      </c>
      <c r="Q90" s="71">
        <v>0</v>
      </c>
      <c r="R90" s="94" t="s">
        <v>160</v>
      </c>
      <c r="S90" s="71">
        <v>10</v>
      </c>
      <c r="T90" s="84" t="s">
        <v>28</v>
      </c>
      <c r="U90" s="80">
        <v>0</v>
      </c>
      <c r="V90" s="81">
        <f>(N90+Q90+S90+U90)/50*100</f>
        <v>20</v>
      </c>
      <c r="W90" s="91">
        <v>0</v>
      </c>
      <c r="X90" s="92">
        <f t="shared" si="7"/>
        <v>67.039</v>
      </c>
      <c r="Y90" s="80"/>
    </row>
    <row r="91" s="9" customFormat="1" ht="41" customHeight="1" spans="1:25">
      <c r="A91" s="71">
        <v>4</v>
      </c>
      <c r="B91" s="72" t="s">
        <v>161</v>
      </c>
      <c r="C91" s="73" t="s">
        <v>162</v>
      </c>
      <c r="D91" s="72" t="s">
        <v>155</v>
      </c>
      <c r="E91" s="72" t="s">
        <v>67</v>
      </c>
      <c r="F91" s="71">
        <v>91</v>
      </c>
      <c r="G91" s="71">
        <v>30</v>
      </c>
      <c r="H91" s="71">
        <v>0</v>
      </c>
      <c r="I91" s="80"/>
      <c r="J91" s="81">
        <f t="shared" si="6"/>
        <v>45.4</v>
      </c>
      <c r="K91" s="82">
        <v>83.88</v>
      </c>
      <c r="L91" s="82">
        <v>83.88</v>
      </c>
      <c r="M91" s="83" t="s">
        <v>28</v>
      </c>
      <c r="N91" s="80">
        <v>0</v>
      </c>
      <c r="O91" s="83" t="s">
        <v>28</v>
      </c>
      <c r="P91" s="84" t="s">
        <v>28</v>
      </c>
      <c r="Q91" s="80"/>
      <c r="R91" s="71"/>
      <c r="S91" s="71"/>
      <c r="T91" s="95" t="s">
        <v>163</v>
      </c>
      <c r="U91" s="80">
        <v>6</v>
      </c>
      <c r="V91" s="81">
        <f>(N91+Q91+S91+U91)/50*100</f>
        <v>12</v>
      </c>
      <c r="W91" s="91">
        <v>0</v>
      </c>
      <c r="X91" s="92">
        <f t="shared" si="7"/>
        <v>65.656</v>
      </c>
      <c r="Y91" s="96"/>
    </row>
    <row r="92" s="9" customFormat="1" ht="36" customHeight="1" spans="1:25">
      <c r="A92" s="71">
        <v>5</v>
      </c>
      <c r="B92" s="74" t="s">
        <v>164</v>
      </c>
      <c r="C92" s="76" t="s">
        <v>165</v>
      </c>
      <c r="D92" s="77" t="s">
        <v>155</v>
      </c>
      <c r="E92" s="72" t="s">
        <v>67</v>
      </c>
      <c r="F92" s="78">
        <v>95</v>
      </c>
      <c r="G92" s="78">
        <v>30</v>
      </c>
      <c r="H92" s="78">
        <v>0</v>
      </c>
      <c r="I92" s="88"/>
      <c r="J92" s="81">
        <f t="shared" si="6"/>
        <v>47</v>
      </c>
      <c r="K92" s="88">
        <v>86.44</v>
      </c>
      <c r="L92" s="88">
        <v>86.44</v>
      </c>
      <c r="M92" s="83" t="s">
        <v>28</v>
      </c>
      <c r="N92" s="80">
        <v>0</v>
      </c>
      <c r="O92" s="83" t="s">
        <v>28</v>
      </c>
      <c r="P92" s="84" t="s">
        <v>28</v>
      </c>
      <c r="Q92" s="75">
        <v>0</v>
      </c>
      <c r="R92" s="75">
        <v>0</v>
      </c>
      <c r="S92" s="75">
        <v>0</v>
      </c>
      <c r="T92" s="84" t="s">
        <v>28</v>
      </c>
      <c r="U92" s="78">
        <v>0</v>
      </c>
      <c r="V92" s="81">
        <f t="shared" ref="V89:V94" si="8">(N92+Q92+S92+U92)/50*100</f>
        <v>0</v>
      </c>
      <c r="W92" s="91">
        <v>0</v>
      </c>
      <c r="X92" s="92">
        <f t="shared" si="7"/>
        <v>65.208</v>
      </c>
      <c r="Y92" s="85"/>
    </row>
    <row r="93" s="9" customFormat="1" ht="36" customHeight="1" spans="1:25">
      <c r="A93" s="71">
        <v>6</v>
      </c>
      <c r="B93" s="72" t="s">
        <v>166</v>
      </c>
      <c r="C93" s="73">
        <v>2018010023</v>
      </c>
      <c r="D93" s="72" t="s">
        <v>155</v>
      </c>
      <c r="E93" s="72" t="s">
        <v>67</v>
      </c>
      <c r="F93" s="71">
        <v>94</v>
      </c>
      <c r="G93" s="71">
        <v>80</v>
      </c>
      <c r="H93" s="71">
        <v>0</v>
      </c>
      <c r="I93" s="80"/>
      <c r="J93" s="81">
        <f t="shared" si="6"/>
        <v>61.6</v>
      </c>
      <c r="K93" s="82">
        <v>83.3</v>
      </c>
      <c r="L93" s="82">
        <v>83.3</v>
      </c>
      <c r="M93" s="83" t="s">
        <v>28</v>
      </c>
      <c r="N93" s="80">
        <v>0</v>
      </c>
      <c r="O93" s="83" t="s">
        <v>28</v>
      </c>
      <c r="P93" s="84" t="s">
        <v>28</v>
      </c>
      <c r="Q93" s="71">
        <v>0</v>
      </c>
      <c r="R93" s="71">
        <v>0</v>
      </c>
      <c r="S93" s="71">
        <v>0</v>
      </c>
      <c r="T93" s="84" t="s">
        <v>28</v>
      </c>
      <c r="U93" s="80">
        <v>0</v>
      </c>
      <c r="V93" s="81">
        <f t="shared" si="8"/>
        <v>0</v>
      </c>
      <c r="W93" s="91">
        <v>0</v>
      </c>
      <c r="X93" s="92">
        <f t="shared" si="7"/>
        <v>64.47</v>
      </c>
      <c r="Y93" s="80"/>
    </row>
    <row r="94" s="9" customFormat="1" ht="36" customHeight="1" spans="1:25">
      <c r="A94" s="71">
        <v>7</v>
      </c>
      <c r="B94" s="74" t="s">
        <v>167</v>
      </c>
      <c r="C94" s="76" t="s">
        <v>168</v>
      </c>
      <c r="D94" s="77" t="s">
        <v>155</v>
      </c>
      <c r="E94" s="72" t="s">
        <v>67</v>
      </c>
      <c r="F94" s="78">
        <v>80</v>
      </c>
      <c r="G94" s="78">
        <v>30</v>
      </c>
      <c r="H94" s="78">
        <v>0</v>
      </c>
      <c r="I94" s="88"/>
      <c r="J94" s="81">
        <f t="shared" si="6"/>
        <v>41</v>
      </c>
      <c r="K94" s="88">
        <v>83.61</v>
      </c>
      <c r="L94" s="88">
        <v>83.61</v>
      </c>
      <c r="M94" s="83" t="s">
        <v>28</v>
      </c>
      <c r="N94" s="80">
        <v>0</v>
      </c>
      <c r="O94" s="83" t="s">
        <v>28</v>
      </c>
      <c r="P94" s="84" t="s">
        <v>28</v>
      </c>
      <c r="Q94" s="75">
        <v>0</v>
      </c>
      <c r="R94" s="75">
        <v>0</v>
      </c>
      <c r="S94" s="75">
        <v>0</v>
      </c>
      <c r="T94" s="84" t="s">
        <v>28</v>
      </c>
      <c r="U94" s="78">
        <v>0</v>
      </c>
      <c r="V94" s="81">
        <f t="shared" si="8"/>
        <v>0</v>
      </c>
      <c r="W94" s="91">
        <v>0</v>
      </c>
      <c r="X94" s="92">
        <f t="shared" si="7"/>
        <v>62.627</v>
      </c>
      <c r="Y94" s="85"/>
    </row>
    <row r="98" spans="2:2">
      <c r="B98" s="79"/>
    </row>
    <row r="99" spans="2:2">
      <c r="B99" s="79"/>
    </row>
    <row r="100" spans="2:2">
      <c r="B100" s="79"/>
    </row>
    <row r="101" spans="2:2">
      <c r="B101" s="79"/>
    </row>
    <row r="102" spans="2:2">
      <c r="B102" s="79"/>
    </row>
    <row r="103" spans="2:2">
      <c r="B103" s="79"/>
    </row>
    <row r="104" spans="2:2">
      <c r="B104" s="79"/>
    </row>
    <row r="105" spans="2:2">
      <c r="B105" s="79"/>
    </row>
    <row r="106" spans="2:2">
      <c r="B106" s="79"/>
    </row>
    <row r="107" spans="2:2">
      <c r="B107" s="79"/>
    </row>
    <row r="108" spans="2:2">
      <c r="B108" s="79"/>
    </row>
    <row r="109" spans="2:2">
      <c r="B109" s="79"/>
    </row>
    <row r="110" spans="2:2">
      <c r="B110" s="79"/>
    </row>
    <row r="111" spans="2:2">
      <c r="B111" s="79"/>
    </row>
    <row r="112" spans="2:2">
      <c r="B112" s="79"/>
    </row>
    <row r="113" spans="2:2">
      <c r="B113" s="79"/>
    </row>
    <row r="114" spans="2:2">
      <c r="B114" s="79"/>
    </row>
    <row r="115" spans="2:2">
      <c r="B115" s="79"/>
    </row>
    <row r="116" spans="2:2">
      <c r="B116" s="79"/>
    </row>
    <row r="117" spans="2:2">
      <c r="B117" s="79"/>
    </row>
    <row r="118" spans="2:2">
      <c r="B118" s="79"/>
    </row>
    <row r="119" spans="2:2">
      <c r="B119" s="79"/>
    </row>
    <row r="120" spans="2:2">
      <c r="B120" s="79"/>
    </row>
    <row r="121" spans="2:2">
      <c r="B121" s="79"/>
    </row>
    <row r="122" spans="2:2">
      <c r="B122" s="79"/>
    </row>
    <row r="123" spans="2:2">
      <c r="B123" s="79"/>
    </row>
    <row r="124" spans="2:2">
      <c r="B124" s="79"/>
    </row>
  </sheetData>
  <sheetProtection password="CAD1" sheet="1" formatCells="0" formatColumns="0" formatRows="0" insertRows="0" insertColumns="0" insertHyperlinks="0" deleteColumns="0" deleteRows="0" sort="0" autoFilter="0" pivotTables="0"/>
  <autoFilter ref="A4:Y94">
    <extLst/>
  </autoFilter>
  <sortState ref="A89:Y95">
    <sortCondition ref="X89:X95" descending="1"/>
  </sortState>
  <mergeCells count="13">
    <mergeCell ref="A2:Y2"/>
    <mergeCell ref="F3:J3"/>
    <mergeCell ref="M3:V3"/>
    <mergeCell ref="A3:A4"/>
    <mergeCell ref="B3:B4"/>
    <mergeCell ref="C3:C4"/>
    <mergeCell ref="D3:D4"/>
    <mergeCell ref="E3:E4"/>
    <mergeCell ref="K3:K4"/>
    <mergeCell ref="L3:L4"/>
    <mergeCell ref="W3:W4"/>
    <mergeCell ref="X3:X4"/>
    <mergeCell ref="Y3:Y4"/>
  </mergeCells>
  <conditionalFormatting sqref="B43:B124">
    <cfRule type="duplicateValues" dxfId="0" priority="1"/>
  </conditionalFormatting>
  <pageMargins left="0.708661417322835" right="0.708661417322835" top="0.748031496062992" bottom="0.748031496062992" header="0.31496062992126" footer="0.31496062992126"/>
  <pageSetup paperSize="9" scale="4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2017级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米</dc:creator>
  <cp:lastModifiedBy>綦娅</cp:lastModifiedBy>
  <dcterms:created xsi:type="dcterms:W3CDTF">2018-11-22T13:48:00Z</dcterms:created>
  <cp:lastPrinted>2019-11-05T07:54:00Z</cp:lastPrinted>
  <dcterms:modified xsi:type="dcterms:W3CDTF">2019-11-08T09:12:24Z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2052-11.3.0.8632</vt:lpwstr>
  </property>
</Properties>
</file>